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把握表" sheetId="1" r:id="rId4"/>
    <sheet state="visible" name="医療・３大疾病・所得補償" sheetId="2" r:id="rId5"/>
  </sheets>
  <definedNames/>
  <calcPr/>
</workbook>
</file>

<file path=xl/sharedStrings.xml><?xml version="1.0" encoding="utf-8"?>
<sst xmlns="http://schemas.openxmlformats.org/spreadsheetml/2006/main" count="187" uniqueCount="130">
  <si>
    <t>※アフィリエイト広告を利用しています</t>
  </si>
  <si>
    <t>毎月合計</t>
  </si>
  <si>
    <t>年間合計</t>
  </si>
  <si>
    <r>
      <rPr>
        <rFont val="Arial"/>
        <color theme="1"/>
        <sz val="12.0"/>
      </rPr>
      <t>60</t>
    </r>
    <r>
      <rPr>
        <rFont val="ＭＳ Ｐゴシック"/>
        <color theme="1"/>
        <sz val="12.0"/>
      </rPr>
      <t>歳</t>
    </r>
    <r>
      <rPr>
        <rFont val="ＭＳ ゴシック"/>
        <color theme="1"/>
        <sz val="12.0"/>
      </rPr>
      <t>が</t>
    </r>
    <r>
      <rPr>
        <rFont val="ＭＳ Ｐゴシック"/>
        <color theme="1"/>
        <sz val="12.0"/>
      </rPr>
      <t>定年</t>
    </r>
    <r>
      <rPr>
        <rFont val="ＭＳ ゴシック"/>
        <color theme="1"/>
        <sz val="12.0"/>
      </rPr>
      <t>だとすると・・</t>
    </r>
  </si>
  <si>
    <t>払います😖</t>
  </si>
  <si>
    <r>
      <rPr>
        <rFont val="ＭＳ Ｐゴシック"/>
        <b/>
        <color theme="1"/>
        <sz val="12.0"/>
      </rPr>
      <t>保険契約一覧表</t>
    </r>
  </si>
  <si>
    <r>
      <rPr>
        <rFont val="ＭＳ Ｐゴシック"/>
        <color theme="1"/>
        <sz val="12.0"/>
      </rPr>
      <t>年齢</t>
    </r>
  </si>
  <si>
    <r>
      <rPr>
        <rFont val="ＭＳ Ｐゴシック"/>
        <color theme="1"/>
        <sz val="12.0"/>
      </rPr>
      <t>性別</t>
    </r>
  </si>
  <si>
    <t>男</t>
  </si>
  <si>
    <t xml:space="preserve">　▼ＦＰサービスのご案内
保険の相談はFPに相談を
▼</t>
  </si>
  <si>
    <r>
      <rPr>
        <rFont val="ＭＳ Ｐゴシック"/>
        <color theme="1"/>
        <sz val="12.0"/>
      </rPr>
      <t>給与明細名称</t>
    </r>
  </si>
  <si>
    <t>団生　日生</t>
  </si>
  <si>
    <t>団体　医療</t>
  </si>
  <si>
    <t>団体　３大</t>
  </si>
  <si>
    <t>団生　明安</t>
  </si>
  <si>
    <t>団体傷害</t>
  </si>
  <si>
    <t>傷害　賠償</t>
  </si>
  <si>
    <t>傷害　ＧＬＴＤ</t>
  </si>
  <si>
    <t>防生　生命</t>
  </si>
  <si>
    <t>傷害　介護</t>
  </si>
  <si>
    <r>
      <rPr>
        <rFont val="hgｺﾞｼｯｸm"/>
        <b/>
        <color rgb="FF0563C1"/>
        <sz val="12.0"/>
      </rPr>
      <t xml:space="preserve">保険の相談は
</t>
    </r>
    <r>
      <rPr>
        <rFont val="hgｺﾞｼｯｸm"/>
        <b/>
        <color rgb="FF0000FF"/>
        <sz val="12.0"/>
      </rPr>
      <t>＼ここをクリック／</t>
    </r>
  </si>
  <si>
    <r>
      <rPr>
        <rFont val="ＭＳ Ｐゴシック"/>
        <color theme="1"/>
        <sz val="12.0"/>
      </rPr>
      <t>給与明細記載金額</t>
    </r>
  </si>
  <si>
    <r>
      <rPr>
        <rFont val="ＭＳ Ｐゴシック"/>
        <color theme="1"/>
        <sz val="12.0"/>
      </rPr>
      <t>加入範囲</t>
    </r>
  </si>
  <si>
    <t>本人のみ</t>
  </si>
  <si>
    <r>
      <rPr>
        <rFont val="ＭＳ Ｐゴシック"/>
        <color theme="1"/>
        <sz val="12.0"/>
      </rPr>
      <t>保険種類</t>
    </r>
  </si>
  <si>
    <r>
      <rPr>
        <rFont val="ＭＳ Ｐゴシック"/>
        <color theme="1"/>
        <sz val="12.0"/>
      </rPr>
      <t>生命保険</t>
    </r>
  </si>
  <si>
    <r>
      <rPr>
        <rFont val="ＭＳ Ｐゴシック"/>
        <color theme="1"/>
        <sz val="12.0"/>
      </rPr>
      <t>医療保険</t>
    </r>
  </si>
  <si>
    <r>
      <rPr>
        <rFont val="ＭＳ Ｐゴシック"/>
        <color theme="1"/>
        <sz val="12.0"/>
      </rPr>
      <t>医療保険</t>
    </r>
  </si>
  <si>
    <r>
      <rPr>
        <rFont val="ＭＳ Ｐゴシック"/>
        <color theme="1"/>
        <sz val="12.0"/>
      </rPr>
      <t>生命保険</t>
    </r>
  </si>
  <si>
    <r>
      <rPr>
        <rFont val="ＭＳ Ｐゴシック"/>
        <color theme="1"/>
        <sz val="12.0"/>
      </rPr>
      <t>傷害保険</t>
    </r>
  </si>
  <si>
    <r>
      <rPr>
        <rFont val="ＭＳ Ｐゴシック"/>
        <color theme="1"/>
        <sz val="12.0"/>
      </rPr>
      <t>傷害保険</t>
    </r>
  </si>
  <si>
    <r>
      <rPr>
        <rFont val="ＭＳ Ｐゴシック"/>
        <color theme="1"/>
        <sz val="12.0"/>
      </rPr>
      <t>収入保障</t>
    </r>
  </si>
  <si>
    <r>
      <rPr>
        <rFont val="ＭＳ Ｐゴシック"/>
        <color theme="1"/>
        <sz val="12.0"/>
      </rPr>
      <t>生命・医療</t>
    </r>
  </si>
  <si>
    <r>
      <rPr>
        <rFont val="ＭＳ Ｐゴシック"/>
        <color theme="1"/>
        <sz val="12.0"/>
      </rPr>
      <t>介護保険</t>
    </r>
  </si>
  <si>
    <r>
      <rPr>
        <rFont val="ＭＳ Ｐゴシック"/>
        <color theme="1"/>
        <sz val="12.0"/>
      </rPr>
      <t>合計補償</t>
    </r>
  </si>
  <si>
    <t>幹事会社</t>
  </si>
  <si>
    <r>
      <rPr>
        <rFont val="ＭＳ Ｐゴシック"/>
        <color theme="1"/>
        <sz val="12.0"/>
      </rPr>
      <t>日本生命</t>
    </r>
  </si>
  <si>
    <r>
      <rPr>
        <rFont val="ＭＳ Ｐゴシック"/>
        <color theme="1"/>
        <sz val="12.0"/>
      </rPr>
      <t>日本生命</t>
    </r>
  </si>
  <si>
    <t>日本生命</t>
  </si>
  <si>
    <r>
      <rPr>
        <rFont val="ＭＳ Ｐゴシック"/>
        <color theme="1"/>
        <sz val="12.0"/>
      </rPr>
      <t>明治安田</t>
    </r>
  </si>
  <si>
    <t>三井住友海上</t>
  </si>
  <si>
    <t>防衛省</t>
  </si>
  <si>
    <r>
      <rPr>
        <rFont val="ＭＳ Ｐゴシック"/>
        <color theme="1"/>
        <sz val="12.0"/>
      </rPr>
      <t>加入口数</t>
    </r>
  </si>
  <si>
    <r>
      <rPr>
        <rFont val="ＭＳ Ｐゴシック"/>
        <color theme="1"/>
        <sz val="12.0"/>
      </rPr>
      <t>団生</t>
    </r>
  </si>
  <si>
    <r>
      <rPr>
        <rFont val="ＭＳ Ｐゴシック"/>
        <color theme="1"/>
        <sz val="12.0"/>
      </rPr>
      <t>死亡保険金額</t>
    </r>
  </si>
  <si>
    <r>
      <rPr>
        <rFont val="ＭＳ Ｐゴシック"/>
        <color theme="1"/>
        <sz val="12.0"/>
      </rPr>
      <t>防生</t>
    </r>
  </si>
  <si>
    <r>
      <rPr>
        <rFont val="ＭＳ Ｐゴシック"/>
        <color theme="1"/>
        <sz val="12.0"/>
      </rPr>
      <t>死亡保険金額</t>
    </r>
  </si>
  <si>
    <t>合計</t>
  </si>
  <si>
    <r>
      <rPr>
        <rFont val="ＭＳ Ｐゴシック"/>
        <color theme="1"/>
        <sz val="12.0"/>
      </rPr>
      <t>入院日額（入院日数－３日）</t>
    </r>
  </si>
  <si>
    <r>
      <rPr>
        <rFont val="Arial"/>
        <color theme="1"/>
        <sz val="12.0"/>
      </rPr>
      <t xml:space="preserve">▲
</t>
    </r>
    <r>
      <rPr>
        <rFont val="ＭＳ ゴシック"/>
        <color theme="1"/>
        <sz val="12.0"/>
      </rPr>
      <t>あなたの</t>
    </r>
    <r>
      <rPr>
        <rFont val="ＭＳ Ｐゴシック"/>
        <color theme="1"/>
        <sz val="12.0"/>
      </rPr>
      <t>死亡保険金</t>
    </r>
    <r>
      <rPr>
        <rFont val="Arial"/>
        <color theme="1"/>
        <sz val="12.0"/>
      </rPr>
      <t xml:space="preserve">
</t>
    </r>
    <r>
      <rPr>
        <rFont val="ＭＳ ゴシック"/>
        <color theme="1"/>
        <sz val="12.0"/>
      </rPr>
      <t>ちょっと</t>
    </r>
    <r>
      <rPr>
        <rFont val="ＭＳ Ｐゴシック"/>
        <color theme="1"/>
        <sz val="12.0"/>
      </rPr>
      <t>多</t>
    </r>
    <r>
      <rPr>
        <rFont val="ＭＳ ゴシック"/>
        <color theme="1"/>
        <sz val="12.0"/>
      </rPr>
      <t>すぎませんか</t>
    </r>
    <r>
      <rPr>
        <rFont val="ＭＳ Ｐゴシック"/>
        <color theme="1"/>
        <sz val="12.0"/>
      </rPr>
      <t>？</t>
    </r>
  </si>
  <si>
    <r>
      <rPr>
        <rFont val="ＭＳ Ｐゴシック"/>
        <color theme="1"/>
        <sz val="12.0"/>
      </rPr>
      <t>手術</t>
    </r>
  </si>
  <si>
    <r>
      <rPr>
        <rFont val="ＭＳ Ｐゴシック"/>
        <color theme="1"/>
        <sz val="12.0"/>
      </rPr>
      <t>医療</t>
    </r>
  </si>
  <si>
    <r>
      <rPr>
        <rFont val="ＭＳ Ｐゴシック"/>
        <color theme="1"/>
        <sz val="12.0"/>
      </rPr>
      <t>入院日額（入院日数－４日）</t>
    </r>
  </si>
  <si>
    <r>
      <rPr>
        <rFont val="ＭＳ Ｐゴシック"/>
        <color theme="1"/>
        <sz val="12.0"/>
      </rPr>
      <t>通院日額</t>
    </r>
  </si>
  <si>
    <r>
      <rPr>
        <rFont val="ＭＳ Ｐゴシック"/>
        <color theme="1"/>
        <sz val="12.0"/>
      </rPr>
      <t>手術</t>
    </r>
  </si>
  <si>
    <t>手術の種類による</t>
  </si>
  <si>
    <r>
      <rPr>
        <rFont val="ＭＳ Ｐゴシック"/>
        <color theme="1"/>
        <sz val="12.0"/>
      </rPr>
      <t>３大疾病保険金</t>
    </r>
  </si>
  <si>
    <r>
      <rPr>
        <rFont val="ＭＳ Ｐゴシック"/>
        <color theme="1"/>
        <sz val="12.0"/>
      </rPr>
      <t>上皮内新生物診断保険金</t>
    </r>
  </si>
  <si>
    <r>
      <rPr>
        <rFont val="ＭＳ Ｐゴシック"/>
        <color theme="1"/>
        <sz val="12.0"/>
      </rPr>
      <t>傷害</t>
    </r>
    <r>
      <rPr>
        <rFont val="Arial"/>
        <color theme="1"/>
        <sz val="12.0"/>
      </rPr>
      <t xml:space="preserve">
</t>
    </r>
    <r>
      <rPr>
        <rFont val="ＭＳ Ｐゴシック"/>
        <color theme="1"/>
        <sz val="12.0"/>
      </rPr>
      <t>保険</t>
    </r>
  </si>
  <si>
    <r>
      <rPr>
        <rFont val="ＭＳ Ｐゴシック"/>
        <color theme="1"/>
        <sz val="12.0"/>
      </rPr>
      <t>交通事故死亡保険金</t>
    </r>
  </si>
  <si>
    <r>
      <rPr>
        <rFont val="ＭＳ Ｐゴシック"/>
        <color theme="1"/>
        <sz val="12.0"/>
      </rPr>
      <t>交通事故入院保険金</t>
    </r>
  </si>
  <si>
    <r>
      <rPr>
        <rFont val="ＭＳ Ｐゴシック"/>
        <color theme="1"/>
        <sz val="12.0"/>
      </rPr>
      <t>交通事故通院保険金</t>
    </r>
  </si>
  <si>
    <t>補償内容の確認はブログから ☟</t>
  </si>
  <si>
    <r>
      <rPr>
        <rFont val="ＭＳ Ｐゴシック"/>
        <color theme="1"/>
        <sz val="12.0"/>
      </rPr>
      <t>その他事故死亡保険金</t>
    </r>
  </si>
  <si>
    <t>補償内容の確認</t>
  </si>
  <si>
    <r>
      <rPr>
        <rFont val="ＭＳ Ｐゴシック"/>
        <color theme="1"/>
        <sz val="12.0"/>
      </rPr>
      <t>その他事故入院保険金</t>
    </r>
  </si>
  <si>
    <r>
      <rPr>
        <rFont val="ＭＳ Ｐゴシック"/>
        <color theme="1"/>
        <sz val="12.0"/>
      </rPr>
      <t>その他事故通院保険金</t>
    </r>
  </si>
  <si>
    <r>
      <rPr>
        <rFont val="ＭＳ Ｐゴシック"/>
        <color theme="1"/>
        <sz val="12.0"/>
      </rPr>
      <t>総合賠償</t>
    </r>
  </si>
  <si>
    <r>
      <rPr>
        <rFont val="ＭＳ Ｐゴシック"/>
        <color theme="1"/>
        <sz val="12.0"/>
      </rPr>
      <t>２億円限度</t>
    </r>
  </si>
  <si>
    <r>
      <rPr>
        <rFont val="ＭＳ Ｐゴシック"/>
        <color theme="1"/>
        <sz val="12.0"/>
      </rPr>
      <t>所得補償</t>
    </r>
  </si>
  <si>
    <r>
      <rPr>
        <rFont val="ＭＳ Ｐゴシック"/>
        <color theme="1"/>
        <sz val="12.0"/>
      </rPr>
      <t>親介護補償</t>
    </r>
  </si>
  <si>
    <r>
      <rPr>
        <rFont val="ＭＳ Ｐゴシック"/>
        <color theme="1"/>
        <sz val="12.0"/>
      </rPr>
      <t>がん</t>
    </r>
  </si>
  <si>
    <r>
      <rPr>
        <rFont val="ＭＳ Ｐゴシック"/>
        <color theme="1"/>
        <sz val="12.0"/>
      </rPr>
      <t>がん診断</t>
    </r>
  </si>
  <si>
    <r>
      <rPr>
        <rFont val="ＭＳ Ｐゴシック"/>
        <color theme="1"/>
        <sz val="12.0"/>
      </rPr>
      <t>がん入院日額</t>
    </r>
  </si>
  <si>
    <r>
      <rPr>
        <rFont val="ＭＳ Ｐゴシック"/>
        <color theme="1"/>
        <sz val="12.0"/>
      </rPr>
      <t>がん通院日額</t>
    </r>
  </si>
  <si>
    <r>
      <rPr>
        <rFont val="ＭＳ Ｐゴシック"/>
        <color theme="1"/>
        <sz val="12.0"/>
      </rPr>
      <t>がん先進医療</t>
    </r>
  </si>
  <si>
    <r>
      <rPr>
        <rFont val="ＭＳ Ｐゴシック"/>
        <color theme="1"/>
        <sz val="12.0"/>
      </rPr>
      <t>医療</t>
    </r>
  </si>
  <si>
    <r>
      <rPr>
        <rFont val="ＭＳ Ｐゴシック"/>
        <color theme="1"/>
        <sz val="12.0"/>
      </rPr>
      <t>女性特約</t>
    </r>
  </si>
  <si>
    <t>合計保険料</t>
  </si>
  <si>
    <r>
      <rPr>
        <rFont val="ＭＳ Ｐゴシック"/>
        <color theme="1"/>
        <sz val="12.0"/>
      </rPr>
      <t>月額保険料</t>
    </r>
  </si>
  <si>
    <r>
      <rPr>
        <rFont val="ＭＳ Ｐゴシック"/>
        <color theme="1"/>
        <sz val="12.0"/>
      </rPr>
      <t>年間保険料</t>
    </r>
  </si>
  <si>
    <r>
      <rPr>
        <rFont val="ＭＳ Ｐゴシック"/>
        <color theme="1"/>
        <sz val="12.0"/>
      </rPr>
      <t>契約者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</si>
  <si>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</si>
  <si>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</si>
  <si>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</si>
  <si>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夫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</si>
  <si>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</si>
  <si>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</si>
  <si>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</si>
  <si>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</si>
  <si>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</si>
  <si>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受取人</t>
    </r>
  </si>
  <si>
    <r>
      <rPr>
        <rFont val="ＭＳ Ｐゴシック"/>
        <color theme="1"/>
        <sz val="12.0"/>
      </rPr>
      <t>母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</si>
  <si>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</si>
  <si>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</si>
  <si>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母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</si>
  <si>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</si>
  <si>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</si>
  <si>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本人</t>
    </r>
  </si>
  <si>
    <r>
      <rPr>
        <rFont val="ＭＳ Ｐゴシック"/>
        <color theme="1"/>
        <sz val="12.0"/>
      </rPr>
      <t>母</t>
    </r>
  </si>
  <si>
    <r>
      <rPr>
        <rFont val="ＭＳ Ｐゴシック"/>
        <color theme="1"/>
        <sz val="12.0"/>
      </rPr>
      <t>親</t>
    </r>
  </si>
  <si>
    <t>本人・配偶者・子供</t>
  </si>
  <si>
    <t>本人・配偶者</t>
  </si>
  <si>
    <t>本人・子供</t>
  </si>
  <si>
    <t>A</t>
  </si>
  <si>
    <t>B</t>
  </si>
  <si>
    <t>C</t>
  </si>
  <si>
    <t>D</t>
  </si>
  <si>
    <t>口数</t>
  </si>
  <si>
    <t>１５～１９</t>
  </si>
  <si>
    <t>２０～２４</t>
  </si>
  <si>
    <t>２５～２９</t>
  </si>
  <si>
    <t>３０～３４</t>
  </si>
  <si>
    <t>３５～３９</t>
  </si>
  <si>
    <t>４０～４４</t>
  </si>
  <si>
    <t>４５～４９</t>
  </si>
  <si>
    <t>５０～５４</t>
  </si>
  <si>
    <t>５５～５９</t>
  </si>
  <si>
    <t>６０～６４</t>
  </si>
  <si>
    <t>６５～６９</t>
  </si>
  <si>
    <t>３大疾病</t>
  </si>
  <si>
    <t>性別</t>
  </si>
  <si>
    <t>女</t>
  </si>
  <si>
    <t>保険金額</t>
  </si>
  <si>
    <t>長期所得安心くん</t>
  </si>
  <si>
    <t>５万円</t>
  </si>
  <si>
    <t>１０万円</t>
  </si>
  <si>
    <t>１５万円</t>
  </si>
  <si>
    <t>２０万円</t>
  </si>
  <si>
    <t>１５～２４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</si>
</sst>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###,###&quot;円&quot;"/>
    <numFmt numFmtId="165" formatCode="&quot;約&quot;#,##0&quot;万円&quot;\ \&#10;"/>
    <numFmt numFmtId="166" formatCode="yyyy/m/d"/>
    <numFmt numFmtId="167" formatCode="#,##0&quot;万円&quot;\ \&#10;"/>
    <numFmt numFmtId="168" formatCode="#,##0&quot;円&quot;"/>
    <numFmt numFmtId="169" formatCode="#,##0,&quot;万円&quot;\ \&#10;"/>
    <numFmt numFmtId="170" formatCode="#,##0,\ &quot;万円&quot;\ \&#10;"/>
  </numFmts>
  <fonts count="29">
    <font>
      <sz val="11.0"/>
      <color theme="1"/>
      <name val="Calibri"/>
      <scheme val="minor"/>
    </font>
    <font>
      <sz val="12.0"/>
      <color theme="1"/>
      <name val="Arial"/>
    </font>
    <font>
      <sz val="9.0"/>
      <color rgb="FF333333"/>
      <name val="Quattrocento Sans"/>
    </font>
    <font>
      <b/>
      <sz val="12.0"/>
      <color theme="0"/>
      <name val="MS PGothic"/>
    </font>
    <font>
      <b/>
      <sz val="12.0"/>
      <color theme="1"/>
      <name val="Arial"/>
    </font>
    <font>
      <b/>
      <sz val="14.0"/>
      <color theme="0"/>
      <name val="Arial"/>
    </font>
    <font>
      <b/>
      <sz val="12.0"/>
      <color theme="1"/>
      <name val="MS PGothic"/>
    </font>
    <font>
      <b/>
      <sz val="16.0"/>
      <color rgb="FFFF0000"/>
      <name val="Arial"/>
    </font>
    <font>
      <b/>
      <sz val="16.0"/>
      <color rgb="FFFF0000"/>
      <name val="MS PGothic"/>
    </font>
    <font>
      <sz val="11.0"/>
      <color theme="1"/>
      <name val="MS PGothic"/>
    </font>
    <font/>
    <font>
      <b/>
      <u/>
      <sz val="12.0"/>
      <color rgb="FF0563C1"/>
      <name val="Hgｺﾞｼｯｸm"/>
    </font>
    <font>
      <sz val="16.0"/>
      <color rgb="FFFF0000"/>
      <name val="Arial"/>
    </font>
    <font>
      <color theme="1"/>
      <name val="Calibri"/>
      <scheme val="minor"/>
    </font>
    <font>
      <sz val="8.0"/>
      <color rgb="FF44546A"/>
      <name val="Hgｺﾞｼｯｸm"/>
    </font>
    <font>
      <sz val="16.0"/>
      <color rgb="FFFF0000"/>
      <name val="MS PGothic"/>
    </font>
    <font>
      <sz val="12.0"/>
      <color rgb="FFFF0000"/>
      <name val="Arial"/>
    </font>
    <font>
      <sz val="12.0"/>
      <color theme="1"/>
      <name val="MS PGothic"/>
    </font>
    <font>
      <u/>
      <sz val="8.0"/>
      <color rgb="FF0563C1"/>
      <name val="Hgｺﾞｼｯｸm"/>
    </font>
    <font>
      <u/>
      <sz val="8.0"/>
      <color rgb="FF0563C1"/>
      <name val="Hgｺﾞｼｯｸm"/>
    </font>
    <font>
      <sz val="11.0"/>
      <color theme="1"/>
      <name val="Calibri"/>
    </font>
    <font>
      <sz val="12.0"/>
      <color rgb="FF111827"/>
      <name val="Arial"/>
    </font>
    <font>
      <b/>
      <sz val="14.0"/>
      <color theme="1"/>
      <name val="Arial"/>
    </font>
    <font>
      <b/>
      <sz val="12.0"/>
      <color rgb="FFFFFFFF"/>
      <name val="Arial"/>
    </font>
    <font>
      <sz val="9.0"/>
      <color rgb="FF000000"/>
      <name val="Arial"/>
    </font>
    <font>
      <sz val="12.0"/>
      <color theme="0"/>
      <name val="Arial"/>
    </font>
    <font>
      <b/>
      <sz val="11.0"/>
      <color rgb="FF44546A"/>
      <name val="Hgｺﾞｼｯｸm"/>
    </font>
    <font>
      <b/>
      <sz val="11.0"/>
      <color rgb="FF44546A"/>
      <name val="Arial"/>
    </font>
    <font>
      <u/>
      <sz val="8.0"/>
      <color rgb="FF0563C1"/>
      <name val="Hgｺﾞｼｯｸm"/>
    </font>
  </fonts>
  <fills count="22">
    <fill>
      <patternFill patternType="none"/>
    </fill>
    <fill>
      <patternFill patternType="lightGray"/>
    </fill>
    <fill>
      <patternFill patternType="solid">
        <fgColor rgb="FF7F7F7F"/>
        <bgColor rgb="FF7F7F7F"/>
      </patternFill>
    </fill>
    <fill>
      <patternFill patternType="solid">
        <fgColor rgb="FF0B9796"/>
        <bgColor rgb="FF0B9796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F7AAAA"/>
        <bgColor rgb="FFF7AAAA"/>
      </patternFill>
    </fill>
    <fill>
      <patternFill patternType="solid">
        <fgColor rgb="FFEFDAAD"/>
        <bgColor rgb="FFEFDAAD"/>
      </patternFill>
    </fill>
    <fill>
      <patternFill patternType="solid">
        <fgColor rgb="FFC4EBAF"/>
        <bgColor rgb="FFC4EBAF"/>
      </patternFill>
    </fill>
    <fill>
      <patternFill patternType="solid">
        <fgColor rgb="FF98ECBF"/>
        <bgColor rgb="FF98ECBF"/>
      </patternFill>
    </fill>
    <fill>
      <patternFill patternType="solid">
        <fgColor rgb="FF97ECEC"/>
        <bgColor rgb="FF97ECEC"/>
      </patternFill>
    </fill>
    <fill>
      <patternFill patternType="solid">
        <fgColor rgb="FFA8BDEA"/>
        <bgColor rgb="FFA8BDEA"/>
      </patternFill>
    </fill>
    <fill>
      <patternFill patternType="solid">
        <fgColor rgb="FFD1ACE9"/>
        <bgColor rgb="FFD1ACE9"/>
      </patternFill>
    </fill>
    <fill>
      <patternFill patternType="solid">
        <fgColor rgb="FFF7AAD9"/>
        <bgColor rgb="FFF7AAD9"/>
      </patternFill>
    </fill>
    <fill>
      <patternFill patternType="solid">
        <fgColor rgb="FFA4C2F4"/>
        <bgColor rgb="FFA4C2F4"/>
      </patternFill>
    </fill>
    <fill>
      <patternFill patternType="solid">
        <fgColor rgb="FFFFFFFF"/>
        <bgColor rgb="FFFFFFFF"/>
      </patternFill>
    </fill>
    <fill>
      <patternFill patternType="solid">
        <fgColor rgb="FF299896"/>
        <bgColor rgb="FF299896"/>
      </patternFill>
    </fill>
    <fill>
      <patternFill patternType="solid">
        <fgColor rgb="FFDEEBF6"/>
        <bgColor rgb="FFDEEBF6"/>
      </patternFill>
    </fill>
    <fill>
      <patternFill patternType="solid">
        <fgColor rgb="FFFFF2CB"/>
        <bgColor rgb="FFFFF2CB"/>
      </patternFill>
    </fill>
    <fill>
      <patternFill patternType="solid">
        <fgColor rgb="FFFBE5D5"/>
        <bgColor rgb="FFFBE5D5"/>
      </patternFill>
    </fill>
    <fill>
      <patternFill patternType="solid">
        <fgColor rgb="FFF2F2F2"/>
        <bgColor rgb="FFF2F2F2"/>
      </patternFill>
    </fill>
    <fill>
      <patternFill patternType="solid">
        <fgColor rgb="FFE2EFD9"/>
        <bgColor rgb="FFE2EFD9"/>
      </patternFill>
    </fill>
  </fills>
  <borders count="77">
    <border/>
    <border>
      <left/>
      <right style="medium">
        <color rgb="FFD8D8D8"/>
      </right>
      <top/>
      <bottom style="medium">
        <color rgb="FFD8D8D8"/>
      </bottom>
    </border>
    <border>
      <left/>
      <right/>
      <top/>
      <bottom style="medium">
        <color rgb="FFD8D8D8"/>
      </bottom>
    </border>
    <border>
      <left style="medium">
        <color rgb="FFD8D8D8"/>
      </left>
    </border>
    <border>
      <bottom style="thick">
        <color rgb="FFFF0000"/>
      </bottom>
    </border>
    <border>
      <right style="medium">
        <color rgb="FFD8D8D8"/>
      </right>
    </border>
    <border>
      <left style="medium">
        <color rgb="FFD8D8D8"/>
      </left>
      <right style="medium">
        <color rgb="FFD8D8D8"/>
      </right>
      <top style="medium">
        <color rgb="FFD8D8D8"/>
      </top>
      <bottom/>
    </border>
    <border>
      <top style="medium">
        <color rgb="FFD8D8D8"/>
      </top>
    </border>
    <border>
      <left style="medium">
        <color rgb="FF000000"/>
      </left>
      <right style="thick">
        <color rgb="FFFF0000"/>
      </right>
      <top style="medium">
        <color rgb="FF000000"/>
      </top>
      <bottom style="medium">
        <color rgb="FF000000"/>
      </bottom>
    </border>
    <border>
      <left/>
      <right/>
      <top/>
      <bottom style="thick">
        <color rgb="FFFF0000"/>
      </bottom>
    </border>
    <border>
      <left style="thick">
        <color rgb="FFFF0000"/>
      </left>
      <right style="thick">
        <color rgb="FFFF0000"/>
      </right>
      <top style="medium">
        <color rgb="FF000000"/>
      </top>
      <bottom style="medium">
        <color rgb="FF000000"/>
      </bottom>
    </border>
    <border>
      <left/>
      <right style="thick">
        <color rgb="FFFF0000"/>
      </right>
      <top/>
      <bottom/>
    </border>
    <border>
      <left/>
      <top/>
    </border>
    <border>
      <top/>
    </border>
    <border>
      <right/>
      <top/>
    </border>
    <border>
      <top style="thick">
        <color rgb="FFFF0000"/>
      </top>
    </border>
    <border>
      <left/>
      <bottom/>
    </border>
    <border>
      <bottom/>
    </border>
    <border>
      <right/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ck">
        <color rgb="FFFF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FF0000"/>
      </bottom>
    </border>
    <border>
      <left style="thin">
        <color rgb="FF000000"/>
      </left>
      <top style="medium">
        <color rgb="FF000000"/>
      </top>
      <bottom style="thick">
        <color rgb="FFFF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/>
      <bottom/>
    </border>
    <border>
      <top/>
      <bottom/>
    </border>
    <border>
      <right/>
      <top/>
      <bottom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ck">
        <color rgb="FFFF0000"/>
      </left>
      <right style="thin">
        <color rgb="FF000000"/>
      </right>
      <top/>
      <bottom style="thick">
        <color rgb="FFFF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ck">
        <color rgb="FFFF0000"/>
      </bottom>
    </border>
    <border>
      <left style="thin">
        <color rgb="FF000000"/>
      </left>
      <right style="thick">
        <color rgb="FFFF0000"/>
      </right>
      <top/>
      <bottom style="thick">
        <color rgb="FFFF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bottom style="thin">
        <color rgb="FF000000"/>
      </bottom>
    </border>
    <border>
      <left style="thick">
        <color rgb="FFFF0000"/>
      </left>
      <right style="thick">
        <color rgb="FFFF0000"/>
      </right>
      <top style="thin">
        <color rgb="FF000000"/>
      </top>
      <bottom style="thick">
        <color rgb="FFFF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/>
      <top/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</borders>
  <cellStyleXfs count="1">
    <xf borderId="0" fillId="0" fontId="0" numFmtId="0" applyAlignment="1" applyFont="1"/>
  </cellStyleXfs>
  <cellXfs count="195">
    <xf borderId="0" fillId="0" fontId="0" numFmtId="0" xfId="0" applyAlignment="1" applyFont="1">
      <alignment readingOrder="0" shrinkToFit="0" vertical="center" wrapText="0"/>
    </xf>
    <xf borderId="0" fillId="0" fontId="1" numFmtId="0" xfId="0" applyAlignment="1" applyFont="1">
      <alignment vertical="center"/>
    </xf>
    <xf borderId="0" fillId="0" fontId="2" numFmtId="0" xfId="0" applyAlignment="1" applyFont="1">
      <alignment horizontal="left" vertical="center"/>
    </xf>
    <xf borderId="1" fillId="2" fontId="3" numFmtId="0" xfId="0" applyAlignment="1" applyBorder="1" applyFill="1" applyFont="1">
      <alignment horizontal="center" vertical="center"/>
    </xf>
    <xf borderId="2" fillId="2" fontId="3" numFmtId="0" xfId="0" applyAlignment="1" applyBorder="1" applyFont="1">
      <alignment horizontal="center" vertical="center"/>
    </xf>
    <xf borderId="3" fillId="0" fontId="1" numFmtId="0" xfId="0" applyAlignment="1" applyBorder="1" applyFont="1">
      <alignment horizontal="center" vertical="bottom"/>
    </xf>
    <xf borderId="4" fillId="0" fontId="1" numFmtId="0" xfId="0" applyAlignment="1" applyBorder="1" applyFont="1">
      <alignment vertical="center"/>
    </xf>
    <xf borderId="5" fillId="0" fontId="4" numFmtId="164" xfId="0" applyAlignment="1" applyBorder="1" applyFont="1" applyNumberFormat="1">
      <alignment horizontal="center" vertical="center"/>
    </xf>
    <xf borderId="0" fillId="0" fontId="4" numFmtId="164" xfId="0" applyAlignment="1" applyFont="1" applyNumberFormat="1">
      <alignment horizontal="center" vertical="center"/>
    </xf>
    <xf borderId="6" fillId="3" fontId="5" numFmtId="165" xfId="0" applyAlignment="1" applyBorder="1" applyFill="1" applyFont="1" applyNumberFormat="1">
      <alignment horizontal="center" vertical="center"/>
    </xf>
    <xf borderId="7" fillId="0" fontId="6" numFmtId="0" xfId="0" applyAlignment="1" applyBorder="1" applyFont="1">
      <alignment horizontal="center" vertical="center"/>
    </xf>
    <xf borderId="3" fillId="0" fontId="1" numFmtId="0" xfId="0" applyAlignment="1" applyBorder="1" applyFont="1">
      <alignment vertical="center"/>
    </xf>
    <xf borderId="0" fillId="0" fontId="4" numFmtId="0" xfId="0" applyAlignment="1" applyFont="1">
      <alignment horizontal="left" vertical="center"/>
    </xf>
    <xf borderId="8" fillId="0" fontId="1" numFmtId="0" xfId="0" applyAlignment="1" applyBorder="1" applyFont="1">
      <alignment horizontal="center" vertical="center"/>
    </xf>
    <xf borderId="9" fillId="4" fontId="7" numFmtId="0" xfId="0" applyAlignment="1" applyBorder="1" applyFill="1" applyFont="1">
      <alignment horizontal="center" vertical="center"/>
    </xf>
    <xf borderId="10" fillId="0" fontId="1" numFmtId="0" xfId="0" applyAlignment="1" applyBorder="1" applyFont="1">
      <alignment horizontal="center" vertical="center"/>
    </xf>
    <xf borderId="11" fillId="4" fontId="8" numFmtId="0" xfId="0" applyAlignment="1" applyBorder="1" applyFont="1">
      <alignment horizontal="center" readingOrder="0" vertical="center"/>
    </xf>
    <xf borderId="0" fillId="0" fontId="1" numFmtId="166" xfId="0" applyAlignment="1" applyFont="1" applyNumberFormat="1">
      <alignment vertical="center"/>
    </xf>
    <xf borderId="12" fillId="5" fontId="9" numFmtId="0" xfId="0" applyAlignment="1" applyBorder="1" applyFill="1" applyFont="1">
      <alignment horizontal="center" vertical="center"/>
    </xf>
    <xf borderId="13" fillId="0" fontId="10" numFmtId="0" xfId="0" applyAlignment="1" applyBorder="1" applyFont="1">
      <alignment vertical="center"/>
    </xf>
    <xf borderId="14" fillId="0" fontId="10" numFmtId="0" xfId="0" applyAlignment="1" applyBorder="1" applyFont="1">
      <alignment vertical="center"/>
    </xf>
    <xf borderId="0" fillId="0" fontId="1" numFmtId="0" xfId="0" applyAlignment="1" applyFont="1">
      <alignment horizontal="center" vertical="center"/>
    </xf>
    <xf borderId="15" fillId="0" fontId="1" numFmtId="0" xfId="0" applyAlignment="1" applyBorder="1" applyFont="1">
      <alignment horizontal="center" vertical="center"/>
    </xf>
    <xf borderId="16" fillId="0" fontId="10" numFmtId="0" xfId="0" applyAlignment="1" applyBorder="1" applyFont="1">
      <alignment vertical="center"/>
    </xf>
    <xf borderId="17" fillId="0" fontId="10" numFmtId="0" xfId="0" applyAlignment="1" applyBorder="1" applyFont="1">
      <alignment vertical="center"/>
    </xf>
    <xf borderId="18" fillId="0" fontId="10" numFmtId="0" xfId="0" applyAlignment="1" applyBorder="1" applyFont="1">
      <alignment vertical="center"/>
    </xf>
    <xf borderId="19" fillId="0" fontId="1" numFmtId="0" xfId="0" applyAlignment="1" applyBorder="1" applyFont="1">
      <alignment horizontal="center" vertical="center"/>
    </xf>
    <xf borderId="20" fillId="0" fontId="10" numFmtId="0" xfId="0" applyAlignment="1" applyBorder="1" applyFont="1">
      <alignment vertical="center"/>
    </xf>
    <xf borderId="21" fillId="6" fontId="6" numFmtId="0" xfId="0" applyAlignment="1" applyBorder="1" applyFill="1" applyFont="1">
      <alignment horizontal="center" vertical="center"/>
    </xf>
    <xf borderId="22" fillId="7" fontId="6" numFmtId="0" xfId="0" applyAlignment="1" applyBorder="1" applyFill="1" applyFont="1">
      <alignment horizontal="center" vertical="center"/>
    </xf>
    <xf borderId="22" fillId="8" fontId="6" numFmtId="0" xfId="0" applyAlignment="1" applyBorder="1" applyFill="1" applyFont="1">
      <alignment horizontal="center" vertical="center"/>
    </xf>
    <xf borderId="22" fillId="9" fontId="6" numFmtId="0" xfId="0" applyAlignment="1" applyBorder="1" applyFill="1" applyFont="1">
      <alignment horizontal="center" vertical="center"/>
    </xf>
    <xf borderId="22" fillId="10" fontId="6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 shrinkToFit="0" vertical="center" wrapText="1"/>
    </xf>
    <xf borderId="22" fillId="12" fontId="6" numFmtId="0" xfId="0" applyAlignment="1" applyBorder="1" applyFill="1" applyFont="1">
      <alignment horizontal="center" shrinkToFit="0" vertical="center" wrapText="1"/>
    </xf>
    <xf borderId="22" fillId="13" fontId="6" numFmtId="0" xfId="0" applyAlignment="1" applyBorder="1" applyFill="1" applyFont="1">
      <alignment horizontal="center" shrinkToFit="0" vertical="center" wrapText="1"/>
    </xf>
    <xf borderId="23" fillId="0" fontId="6" numFmtId="0" xfId="0" applyAlignment="1" applyBorder="1" applyFont="1">
      <alignment horizontal="center" shrinkToFit="0" vertical="center" wrapText="1"/>
    </xf>
    <xf borderId="24" fillId="0" fontId="1" numFmtId="0" xfId="0" applyAlignment="1" applyBorder="1" applyFont="1">
      <alignment horizontal="center" shrinkToFit="0" vertical="center" wrapText="1"/>
    </xf>
    <xf borderId="25" fillId="14" fontId="11" numFmtId="0" xfId="0" applyAlignment="1" applyBorder="1" applyFill="1" applyFont="1">
      <alignment horizontal="center" shrinkToFit="0" vertical="center" wrapText="1"/>
    </xf>
    <xf borderId="26" fillId="0" fontId="10" numFmtId="0" xfId="0" applyAlignment="1" applyBorder="1" applyFont="1">
      <alignment vertical="center"/>
    </xf>
    <xf borderId="27" fillId="0" fontId="10" numFmtId="0" xfId="0" applyAlignment="1" applyBorder="1" applyFont="1">
      <alignment vertical="center"/>
    </xf>
    <xf borderId="28" fillId="0" fontId="1" numFmtId="0" xfId="0" applyAlignment="1" applyBorder="1" applyFont="1">
      <alignment horizontal="center" vertical="center"/>
    </xf>
    <xf borderId="29" fillId="0" fontId="10" numFmtId="0" xfId="0" applyAlignment="1" applyBorder="1" applyFont="1">
      <alignment vertical="center"/>
    </xf>
    <xf borderId="30" fillId="4" fontId="12" numFmtId="0" xfId="0" applyAlignment="1" applyBorder="1" applyFont="1">
      <alignment horizontal="center" vertical="center"/>
    </xf>
    <xf borderId="31" fillId="4" fontId="12" numFmtId="0" xfId="0" applyAlignment="1" applyBorder="1" applyFont="1">
      <alignment horizontal="center" vertical="center"/>
    </xf>
    <xf borderId="32" fillId="4" fontId="12" numFmtId="0" xfId="0" applyAlignment="1" applyBorder="1" applyFont="1">
      <alignment horizontal="center" vertical="center"/>
    </xf>
    <xf borderId="32" fillId="4" fontId="12" numFmtId="0" xfId="0" applyAlignment="1" applyBorder="1" applyFont="1">
      <alignment horizontal="center" shrinkToFit="0" vertical="center" wrapText="1"/>
    </xf>
    <xf borderId="33" fillId="4" fontId="12" numFmtId="0" xfId="0" applyAlignment="1" applyBorder="1" applyFont="1">
      <alignment horizontal="center" shrinkToFit="0" vertical="center" wrapText="1"/>
    </xf>
    <xf borderId="34" fillId="0" fontId="1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vertical="center"/>
    </xf>
    <xf borderId="35" fillId="15" fontId="14" numFmtId="0" xfId="0" applyAlignment="1" applyBorder="1" applyFill="1" applyFont="1">
      <alignment shrinkToFit="0" vertical="center" wrapText="1"/>
    </xf>
    <xf borderId="34" fillId="0" fontId="10" numFmtId="0" xfId="0" applyAlignment="1" applyBorder="1" applyFont="1">
      <alignment vertical="center"/>
    </xf>
    <xf borderId="36" fillId="0" fontId="1" numFmtId="0" xfId="0" applyAlignment="1" applyBorder="1" applyFont="1">
      <alignment horizontal="center" vertical="center"/>
    </xf>
    <xf borderId="37" fillId="4" fontId="15" numFmtId="0" xfId="0" applyAlignment="1" applyBorder="1" applyFont="1">
      <alignment horizontal="center" shrinkToFit="0" vertical="center" wrapText="1"/>
    </xf>
    <xf borderId="38" fillId="0" fontId="16" numFmtId="0" xfId="0" applyAlignment="1" applyBorder="1" applyFont="1">
      <alignment horizontal="center" vertical="center"/>
    </xf>
    <xf borderId="39" fillId="0" fontId="1" numFmtId="0" xfId="0" applyAlignment="1" applyBorder="1" applyFont="1">
      <alignment horizontal="center" vertical="center"/>
    </xf>
    <xf borderId="39" fillId="0" fontId="17" numFmtId="0" xfId="0" applyAlignment="1" applyBorder="1" applyFont="1">
      <alignment horizontal="center" vertical="center"/>
    </xf>
    <xf borderId="39" fillId="0" fontId="1" numFmtId="0" xfId="0" applyAlignment="1" applyBorder="1" applyFont="1">
      <alignment horizontal="center" shrinkToFit="0" vertical="center" wrapText="1"/>
    </xf>
    <xf borderId="31" fillId="15" fontId="1" numFmtId="0" xfId="0" applyAlignment="1" applyBorder="1" applyFont="1">
      <alignment horizontal="center" shrinkToFit="0" vertical="center" wrapText="1"/>
    </xf>
    <xf borderId="40" fillId="0" fontId="1" numFmtId="0" xfId="0" applyAlignment="1" applyBorder="1" applyFont="1">
      <alignment horizontal="center" shrinkToFit="0" vertical="center" wrapText="1"/>
    </xf>
    <xf borderId="41" fillId="0" fontId="1" numFmtId="0" xfId="0" applyAlignment="1" applyBorder="1" applyFont="1">
      <alignment horizontal="center" shrinkToFit="0" vertical="center" wrapText="1"/>
    </xf>
    <xf borderId="42" fillId="0" fontId="1" numFmtId="0" xfId="0" applyAlignment="1" applyBorder="1" applyFont="1">
      <alignment horizontal="center" vertical="center"/>
    </xf>
    <xf borderId="43" fillId="0" fontId="1" numFmtId="0" xfId="0" applyAlignment="1" applyBorder="1" applyFont="1">
      <alignment horizontal="center" vertical="center"/>
    </xf>
    <xf borderId="43" fillId="0" fontId="1" numFmtId="0" xfId="0" applyAlignment="1" applyBorder="1" applyFont="1">
      <alignment horizontal="center" shrinkToFit="0" vertical="center" wrapText="1"/>
    </xf>
    <xf borderId="44" fillId="0" fontId="1" numFmtId="0" xfId="0" applyAlignment="1" applyBorder="1" applyFont="1">
      <alignment horizontal="center" shrinkToFit="0" vertical="center" wrapText="1"/>
    </xf>
    <xf borderId="44" fillId="0" fontId="1" numFmtId="0" xfId="0" applyAlignment="1" applyBorder="1" applyFont="1">
      <alignment horizontal="center" vertical="center"/>
    </xf>
    <xf borderId="41" fillId="0" fontId="1" numFmtId="0" xfId="0" applyAlignment="1" applyBorder="1" applyFont="1">
      <alignment horizontal="center" vertical="center"/>
    </xf>
    <xf borderId="45" fillId="15" fontId="18" numFmtId="0" xfId="0" applyAlignment="1" applyBorder="1" applyFont="1">
      <alignment shrinkToFit="0" vertical="center" wrapText="1"/>
    </xf>
    <xf borderId="35" fillId="15" fontId="19" numFmtId="0" xfId="0" applyAlignment="1" applyBorder="1" applyFont="1">
      <alignment shrinkToFit="0" vertical="center" wrapText="1"/>
    </xf>
    <xf borderId="28" fillId="0" fontId="17" numFmtId="0" xfId="0" applyAlignment="1" applyBorder="1" applyFont="1">
      <alignment horizontal="center" vertical="center"/>
    </xf>
    <xf borderId="43" fillId="0" fontId="17" numFmtId="0" xfId="0" applyAlignment="1" applyBorder="1" applyFont="1">
      <alignment horizontal="center" vertical="center"/>
    </xf>
    <xf borderId="43" fillId="0" fontId="20" numFmtId="0" xfId="0" applyAlignment="1" applyBorder="1" applyFont="1">
      <alignment vertical="center"/>
    </xf>
    <xf borderId="44" fillId="0" fontId="17" numFmtId="0" xfId="0" applyAlignment="1" applyBorder="1" applyFont="1">
      <alignment horizontal="center" vertical="center"/>
    </xf>
    <xf borderId="42" fillId="0" fontId="1" numFmtId="0" xfId="0" applyAlignment="1" applyBorder="1" applyFont="1">
      <alignment horizontal="center" shrinkToFit="0" vertical="center" wrapText="1"/>
    </xf>
    <xf borderId="43" fillId="0" fontId="21" numFmtId="0" xfId="0" applyAlignment="1" applyBorder="1" applyFont="1">
      <alignment horizontal="center" vertical="center"/>
    </xf>
    <xf borderId="46" fillId="0" fontId="1" numFmtId="0" xfId="0" applyAlignment="1" applyBorder="1" applyFont="1">
      <alignment horizontal="center" shrinkToFit="0" vertical="center" wrapText="1"/>
    </xf>
    <xf borderId="44" fillId="0" fontId="1" numFmtId="0" xfId="0" applyAlignment="1" applyBorder="1" applyFont="1">
      <alignment horizontal="left" vertical="center"/>
    </xf>
    <xf borderId="46" fillId="6" fontId="1" numFmtId="167" xfId="0" applyAlignment="1" applyBorder="1" applyFont="1" applyNumberFormat="1">
      <alignment horizontal="center" shrinkToFit="0" vertical="bottom" wrapText="1"/>
    </xf>
    <xf borderId="43" fillId="9" fontId="1" numFmtId="167" xfId="0" applyAlignment="1" applyBorder="1" applyFont="1" applyNumberFormat="1">
      <alignment horizontal="center" shrinkToFit="0" vertical="bottom" wrapText="1"/>
    </xf>
    <xf borderId="41" fillId="0" fontId="22" numFmtId="167" xfId="0" applyAlignment="1" applyBorder="1" applyFont="1" applyNumberFormat="1">
      <alignment horizontal="center" shrinkToFit="0" vertical="bottom" wrapText="1"/>
    </xf>
    <xf borderId="0" fillId="0" fontId="1" numFmtId="167" xfId="0" applyAlignment="1" applyFont="1" applyNumberFormat="1">
      <alignment vertical="center"/>
    </xf>
    <xf borderId="47" fillId="0" fontId="1" numFmtId="0" xfId="0" applyAlignment="1" applyBorder="1" applyFont="1">
      <alignment vertical="center"/>
    </xf>
    <xf borderId="48" fillId="0" fontId="1" numFmtId="0" xfId="0" applyAlignment="1" applyBorder="1" applyFont="1">
      <alignment horizontal="center" shrinkToFit="0" vertical="center" wrapText="1"/>
    </xf>
    <xf borderId="49" fillId="13" fontId="1" numFmtId="0" xfId="0" applyAlignment="1" applyBorder="1" applyFont="1">
      <alignment horizontal="left" vertical="center"/>
    </xf>
    <xf borderId="46" fillId="0" fontId="1" numFmtId="0" xfId="0" applyAlignment="1" applyBorder="1" applyFont="1">
      <alignment horizontal="center" vertical="center"/>
    </xf>
    <xf borderId="43" fillId="13" fontId="1" numFmtId="167" xfId="0" applyAlignment="1" applyBorder="1" applyFont="1" applyNumberFormat="1">
      <alignment horizontal="center" shrinkToFit="0" vertical="center" wrapText="1"/>
    </xf>
    <xf borderId="41" fillId="13" fontId="22" numFmtId="167" xfId="0" applyAlignment="1" applyBorder="1" applyFont="1" applyNumberFormat="1">
      <alignment horizontal="center" shrinkToFit="0" vertical="center" wrapText="1"/>
    </xf>
    <xf borderId="0" fillId="0" fontId="4" numFmtId="0" xfId="0" applyAlignment="1" applyFont="1">
      <alignment horizontal="right" vertical="center"/>
    </xf>
    <xf borderId="35" fillId="16" fontId="23" numFmtId="167" xfId="0" applyAlignment="1" applyBorder="1" applyFill="1" applyFont="1" applyNumberFormat="1">
      <alignment horizontal="left" vertical="center"/>
    </xf>
    <xf borderId="50" fillId="0" fontId="10" numFmtId="0" xfId="0" applyAlignment="1" applyBorder="1" applyFont="1">
      <alignment vertical="center"/>
    </xf>
    <xf borderId="43" fillId="13" fontId="1" numFmtId="168" xfId="0" applyAlignment="1" applyBorder="1" applyFont="1" applyNumberFormat="1">
      <alignment horizontal="center" shrinkToFit="0" vertical="center" wrapText="1"/>
    </xf>
    <xf borderId="41" fillId="13" fontId="1" numFmtId="168" xfId="0" applyAlignment="1" applyBorder="1" applyFont="1" applyNumberForma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51" fillId="0" fontId="10" numFmtId="0" xfId="0" applyAlignment="1" applyBorder="1" applyFont="1">
      <alignment vertical="center"/>
    </xf>
    <xf borderId="49" fillId="7" fontId="1" numFmtId="0" xfId="0" applyAlignment="1" applyBorder="1" applyFont="1">
      <alignment horizontal="left" vertical="center"/>
    </xf>
    <xf borderId="43" fillId="7" fontId="1" numFmtId="168" xfId="0" applyAlignment="1" applyBorder="1" applyFont="1" applyNumberFormat="1">
      <alignment horizontal="center" shrinkToFit="0" vertical="center" wrapText="1"/>
    </xf>
    <xf borderId="41" fillId="7" fontId="1" numFmtId="168" xfId="0" applyAlignment="1" applyBorder="1" applyFont="1" applyNumberFormat="1">
      <alignment horizontal="center" shrinkToFit="0" vertical="center" wrapText="1"/>
    </xf>
    <xf borderId="41" fillId="7" fontId="1" numFmtId="0" xfId="0" applyAlignment="1" applyBorder="1" applyFont="1">
      <alignment horizontal="left" vertical="center"/>
    </xf>
    <xf borderId="43" fillId="0" fontId="1" numFmtId="169" xfId="0" applyAlignment="1" applyBorder="1" applyFont="1" applyNumberFormat="1">
      <alignment horizontal="center" shrinkToFit="0" vertical="center" wrapText="1"/>
    </xf>
    <xf borderId="43" fillId="7" fontId="1" numFmtId="0" xfId="0" applyAlignment="1" applyBorder="1" applyFont="1">
      <alignment horizontal="center" readingOrder="0" shrinkToFit="0" vertical="center" wrapText="1"/>
    </xf>
    <xf borderId="41" fillId="0" fontId="1" numFmtId="167" xfId="0" applyAlignment="1" applyBorder="1" applyFont="1" applyNumberFormat="1">
      <alignment horizontal="center" shrinkToFit="0" vertical="center" wrapText="1"/>
    </xf>
    <xf borderId="35" fillId="15" fontId="24" numFmtId="0" xfId="0" applyAlignment="1" applyBorder="1" applyFont="1">
      <alignment vertical="center"/>
    </xf>
    <xf borderId="41" fillId="8" fontId="1" numFmtId="0" xfId="0" applyAlignment="1" applyBorder="1" applyFont="1">
      <alignment horizontal="left" vertical="center"/>
    </xf>
    <xf borderId="43" fillId="8" fontId="1" numFmtId="169" xfId="0" applyAlignment="1" applyBorder="1" applyFont="1" applyNumberFormat="1">
      <alignment horizontal="center" shrinkToFit="0" vertical="bottom" wrapText="1"/>
    </xf>
    <xf borderId="43" fillId="0" fontId="25" numFmtId="0" xfId="0" applyAlignment="1" applyBorder="1" applyFont="1">
      <alignment horizontal="center" vertical="center"/>
    </xf>
    <xf borderId="44" fillId="0" fontId="25" numFmtId="0" xfId="0" applyAlignment="1" applyBorder="1" applyFont="1">
      <alignment horizontal="center" vertical="center"/>
    </xf>
    <xf borderId="41" fillId="8" fontId="1" numFmtId="169" xfId="0" applyAlignment="1" applyBorder="1" applyFont="1" applyNumberFormat="1">
      <alignment horizontal="center" shrinkToFit="0" vertical="center" wrapText="1"/>
    </xf>
    <xf borderId="43" fillId="8" fontId="1" numFmtId="168" xfId="0" applyAlignment="1" applyBorder="1" applyFont="1" applyNumberFormat="1">
      <alignment horizontal="center" vertical="center"/>
    </xf>
    <xf borderId="41" fillId="8" fontId="1" numFmtId="168" xfId="0" applyAlignment="1" applyBorder="1" applyFont="1" applyNumberFormat="1">
      <alignment horizontal="center" shrinkToFit="0" vertical="center" wrapText="1"/>
    </xf>
    <xf borderId="47" fillId="0" fontId="26" numFmtId="0" xfId="0" applyAlignment="1" applyBorder="1" applyFont="1">
      <alignment horizontal="center" shrinkToFit="0" vertical="top" wrapText="1"/>
    </xf>
    <xf borderId="41" fillId="10" fontId="1" numFmtId="0" xfId="0" applyAlignment="1" applyBorder="1" applyFont="1">
      <alignment horizontal="left" vertical="center"/>
    </xf>
    <xf borderId="43" fillId="10" fontId="1" numFmtId="170" xfId="0" applyAlignment="1" applyBorder="1" applyFont="1" applyNumberFormat="1">
      <alignment horizontal="center" shrinkToFit="0" vertical="center" wrapText="1"/>
    </xf>
    <xf borderId="43" fillId="0" fontId="1" numFmtId="170" xfId="0" applyAlignment="1" applyBorder="1" applyFont="1" applyNumberFormat="1">
      <alignment horizontal="center" vertical="center"/>
    </xf>
    <xf borderId="41" fillId="10" fontId="1" numFmtId="167" xfId="0" applyAlignment="1" applyBorder="1" applyFont="1" applyNumberFormat="1">
      <alignment horizontal="center" shrinkToFit="0" vertical="center" wrapText="1"/>
    </xf>
    <xf borderId="47" fillId="0" fontId="10" numFmtId="0" xfId="0" applyAlignment="1" applyBorder="1" applyFont="1">
      <alignment vertical="center"/>
    </xf>
    <xf borderId="43" fillId="10" fontId="1" numFmtId="168" xfId="0" applyAlignment="1" applyBorder="1" applyFont="1" applyNumberFormat="1">
      <alignment horizontal="center" vertical="center"/>
    </xf>
    <xf borderId="41" fillId="10" fontId="1" numFmtId="168" xfId="0" applyAlignment="1" applyBorder="1" applyFont="1" applyNumberFormat="1">
      <alignment horizontal="center" shrinkToFit="0" vertical="center" wrapText="1"/>
    </xf>
    <xf borderId="52" fillId="15" fontId="27" numFmtId="0" xfId="0" applyAlignment="1" applyBorder="1" applyFont="1">
      <alignment horizontal="center" vertical="center"/>
    </xf>
    <xf borderId="43" fillId="10" fontId="1" numFmtId="170" xfId="0" applyAlignment="1" applyBorder="1" applyFont="1" applyNumberFormat="1">
      <alignment horizontal="center" vertical="center"/>
    </xf>
    <xf borderId="25" fillId="15" fontId="28" numFmtId="0" xfId="0" applyAlignment="1" applyBorder="1" applyFont="1">
      <alignment horizontal="center" shrinkToFit="0" vertical="center" wrapText="1"/>
    </xf>
    <xf borderId="35" fillId="17" fontId="1" numFmtId="0" xfId="0" applyAlignment="1" applyBorder="1" applyFill="1" applyFont="1">
      <alignment vertical="center"/>
    </xf>
    <xf borderId="41" fillId="11" fontId="1" numFmtId="0" xfId="0" applyAlignment="1" applyBorder="1" applyFont="1">
      <alignment horizontal="left" vertical="center"/>
    </xf>
    <xf borderId="43" fillId="11" fontId="1" numFmtId="0" xfId="0" applyAlignment="1" applyBorder="1" applyFont="1">
      <alignment horizontal="center" vertical="center"/>
    </xf>
    <xf borderId="41" fillId="11" fontId="1" numFmtId="167" xfId="0" applyAlignment="1" applyBorder="1" applyFont="1" applyNumberFormat="1">
      <alignment horizontal="center" shrinkToFit="0" vertical="center" wrapText="1"/>
    </xf>
    <xf borderId="41" fillId="12" fontId="1" numFmtId="0" xfId="0" applyAlignment="1" applyBorder="1" applyFont="1">
      <alignment horizontal="left" vertical="center"/>
    </xf>
    <xf borderId="43" fillId="12" fontId="1" numFmtId="169" xfId="0" applyAlignment="1" applyBorder="1" applyFont="1" applyNumberFormat="1">
      <alignment horizontal="center" vertical="center"/>
    </xf>
    <xf borderId="41" fillId="12" fontId="1" numFmtId="167" xfId="0" applyAlignment="1" applyBorder="1" applyFont="1" applyNumberFormat="1">
      <alignment horizontal="center" shrinkToFit="0" vertical="center" wrapText="1"/>
    </xf>
    <xf borderId="41" fillId="0" fontId="1" numFmtId="0" xfId="0" applyAlignment="1" applyBorder="1" applyFont="1">
      <alignment horizontal="left" vertical="center"/>
    </xf>
    <xf borderId="43" fillId="0" fontId="1" numFmtId="0" xfId="0" applyAlignment="1" applyBorder="1" applyFont="1">
      <alignment horizontal="center" vertical="center"/>
    </xf>
    <xf borderId="48" fillId="0" fontId="1" numFmtId="0" xfId="0" applyAlignment="1" applyBorder="1" applyFont="1">
      <alignment horizontal="center" vertical="center"/>
    </xf>
    <xf borderId="41" fillId="0" fontId="1" numFmtId="0" xfId="0" applyAlignment="1" applyBorder="1" applyFont="1">
      <alignment vertical="center"/>
    </xf>
    <xf borderId="48" fillId="0" fontId="1" numFmtId="0" xfId="0" applyAlignment="1" applyBorder="1" applyFont="1">
      <alignment shrinkToFit="0" vertical="center" wrapText="1"/>
    </xf>
    <xf borderId="41" fillId="0" fontId="17" numFmtId="0" xfId="0" applyAlignment="1" applyBorder="1" applyFont="1">
      <alignment horizontal="center" vertical="center"/>
    </xf>
    <xf borderId="53" fillId="6" fontId="1" numFmtId="164" xfId="0" applyAlignment="1" applyBorder="1" applyFont="1" applyNumberFormat="1">
      <alignment horizontal="center" vertical="center"/>
    </xf>
    <xf borderId="53" fillId="7" fontId="1" numFmtId="164" xfId="0" applyAlignment="1" applyBorder="1" applyFont="1" applyNumberFormat="1">
      <alignment horizontal="center" vertical="center"/>
    </xf>
    <xf borderId="53" fillId="8" fontId="1" numFmtId="164" xfId="0" applyAlignment="1" applyBorder="1" applyFont="1" applyNumberFormat="1">
      <alignment horizontal="center" vertical="center"/>
    </xf>
    <xf borderId="53" fillId="9" fontId="1" numFmtId="164" xfId="0" applyAlignment="1" applyBorder="1" applyFont="1" applyNumberFormat="1">
      <alignment horizontal="center" vertical="center"/>
    </xf>
    <xf borderId="53" fillId="10" fontId="1" numFmtId="164" xfId="0" applyAlignment="1" applyBorder="1" applyFont="1" applyNumberFormat="1">
      <alignment horizontal="center" vertical="center"/>
    </xf>
    <xf borderId="53" fillId="11" fontId="1" numFmtId="164" xfId="0" applyAlignment="1" applyBorder="1" applyFont="1" applyNumberFormat="1">
      <alignment horizontal="center" vertical="center"/>
    </xf>
    <xf borderId="53" fillId="12" fontId="1" numFmtId="164" xfId="0" applyAlignment="1" applyBorder="1" applyFont="1" applyNumberFormat="1">
      <alignment horizontal="center" vertical="center"/>
    </xf>
    <xf borderId="53" fillId="13" fontId="1" numFmtId="164" xfId="0" applyAlignment="1" applyBorder="1" applyFont="1" applyNumberFormat="1">
      <alignment horizontal="center" vertical="center"/>
    </xf>
    <xf borderId="42" fillId="0" fontId="1" numFmtId="164" xfId="0" applyAlignment="1" applyBorder="1" applyFont="1" applyNumberFormat="1">
      <alignment horizontal="center" vertical="center"/>
    </xf>
    <xf borderId="41" fillId="18" fontId="4" numFmtId="164" xfId="0" applyAlignment="1" applyBorder="1" applyFill="1" applyFont="1" applyNumberFormat="1">
      <alignment horizontal="center" vertical="center"/>
    </xf>
    <xf borderId="41" fillId="19" fontId="4" numFmtId="164" xfId="0" applyAlignment="1" applyBorder="1" applyFill="1" applyFont="1" applyNumberFormat="1">
      <alignment horizontal="center" vertical="center"/>
    </xf>
    <xf borderId="0" fillId="0" fontId="1" numFmtId="165" xfId="0" applyAlignment="1" applyFont="1" applyNumberFormat="1">
      <alignment vertical="center"/>
    </xf>
    <xf borderId="54" fillId="0" fontId="1" numFmtId="0" xfId="0" applyAlignment="1" applyBorder="1" applyFont="1">
      <alignment horizontal="center" vertical="center"/>
    </xf>
    <xf borderId="55" fillId="0" fontId="10" numFmtId="0" xfId="0" applyAlignment="1" applyBorder="1" applyFont="1">
      <alignment vertical="center"/>
    </xf>
    <xf borderId="56" fillId="0" fontId="1" numFmtId="0" xfId="0" applyAlignment="1" applyBorder="1" applyFont="1">
      <alignment horizontal="center" vertical="center"/>
    </xf>
    <xf borderId="57" fillId="0" fontId="1" numFmtId="0" xfId="0" applyAlignment="1" applyBorder="1" applyFont="1">
      <alignment horizontal="center" vertical="center"/>
    </xf>
    <xf borderId="58" fillId="0" fontId="1" numFmtId="0" xfId="0" applyAlignment="1" applyBorder="1" applyFont="1">
      <alignment horizontal="center" vertical="center"/>
    </xf>
    <xf borderId="59" fillId="0" fontId="1" numFmtId="0" xfId="0" applyAlignment="1" applyBorder="1" applyFont="1">
      <alignment horizontal="center" vertical="center"/>
    </xf>
    <xf borderId="60" fillId="0" fontId="10" numFmtId="0" xfId="0" applyAlignment="1" applyBorder="1" applyFont="1">
      <alignment vertical="center"/>
    </xf>
    <xf borderId="61" fillId="0" fontId="1" numFmtId="0" xfId="0" applyAlignment="1" applyBorder="1" applyFont="1">
      <alignment horizontal="center" vertical="center"/>
    </xf>
    <xf borderId="62" fillId="0" fontId="1" numFmtId="0" xfId="0" applyAlignment="1" applyBorder="1" applyFont="1">
      <alignment horizontal="center" vertical="center"/>
    </xf>
    <xf borderId="63" fillId="0" fontId="1" numFmtId="0" xfId="0" applyAlignment="1" applyBorder="1" applyFont="1">
      <alignment horizontal="center" vertical="center"/>
    </xf>
    <xf borderId="64" fillId="0" fontId="1" numFmtId="0" xfId="0" applyAlignment="1" applyBorder="1" applyFont="1">
      <alignment horizontal="center" vertical="center"/>
    </xf>
    <xf borderId="0" fillId="0" fontId="9" numFmtId="0" xfId="0" applyAlignment="1" applyFont="1">
      <alignment horizontal="center" vertical="center"/>
    </xf>
    <xf borderId="65" fillId="0" fontId="9" numFmtId="0" xfId="0" applyAlignment="1" applyBorder="1" applyFont="1">
      <alignment horizontal="center" vertical="center"/>
    </xf>
    <xf borderId="66" fillId="0" fontId="10" numFmtId="0" xfId="0" applyAlignment="1" applyBorder="1" applyFont="1">
      <alignment vertical="center"/>
    </xf>
    <xf borderId="67" fillId="0" fontId="10" numFmtId="0" xfId="0" applyAlignment="1" applyBorder="1" applyFont="1">
      <alignment vertical="center"/>
    </xf>
    <xf borderId="68" fillId="0" fontId="9" numFmtId="0" xfId="0" applyAlignment="1" applyBorder="1" applyFont="1">
      <alignment horizontal="center" vertical="center"/>
    </xf>
    <xf borderId="69" fillId="0" fontId="9" numFmtId="0" xfId="0" applyAlignment="1" applyBorder="1" applyFont="1">
      <alignment horizontal="center" vertical="center"/>
    </xf>
    <xf borderId="70" fillId="0" fontId="9" numFmtId="0" xfId="0" applyAlignment="1" applyBorder="1" applyFont="1">
      <alignment horizontal="center" vertical="center"/>
    </xf>
    <xf borderId="35" fillId="20" fontId="9" numFmtId="0" xfId="0" applyAlignment="1" applyBorder="1" applyFill="1" applyFont="1">
      <alignment horizontal="center" vertical="center"/>
    </xf>
    <xf borderId="68" fillId="20" fontId="9" numFmtId="0" xfId="0" applyAlignment="1" applyBorder="1" applyFont="1">
      <alignment horizontal="center" vertical="center"/>
    </xf>
    <xf borderId="69" fillId="20" fontId="9" numFmtId="0" xfId="0" applyAlignment="1" applyBorder="1" applyFont="1">
      <alignment horizontal="center" vertical="center"/>
    </xf>
    <xf borderId="70" fillId="20" fontId="9" numFmtId="0" xfId="0" applyAlignment="1" applyBorder="1" applyFont="1">
      <alignment horizontal="center" vertical="center"/>
    </xf>
    <xf borderId="71" fillId="20" fontId="9" numFmtId="0" xfId="0" applyAlignment="1" applyBorder="1" applyFont="1">
      <alignment horizontal="center" vertical="center"/>
    </xf>
    <xf borderId="72" fillId="20" fontId="9" numFmtId="0" xfId="0" applyAlignment="1" applyBorder="1" applyFont="1">
      <alignment horizontal="center" vertical="center"/>
    </xf>
    <xf borderId="73" fillId="20" fontId="9" numFmtId="0" xfId="0" applyAlignment="1" applyBorder="1" applyFon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0" fillId="0" fontId="9" numFmtId="0" xfId="0" applyAlignment="1" applyFont="1">
      <alignment shrinkToFit="0" vertical="center" wrapText="1"/>
    </xf>
    <xf borderId="0" fillId="0" fontId="13" numFmtId="0" xfId="0" applyAlignment="1" applyFont="1">
      <alignment vertical="center"/>
    </xf>
    <xf borderId="74" fillId="17" fontId="9" numFmtId="0" xfId="0" applyAlignment="1" applyBorder="1" applyFont="1">
      <alignment horizontal="center" vertical="center"/>
    </xf>
    <xf borderId="75" fillId="19" fontId="9" numFmtId="0" xfId="0" applyAlignment="1" applyBorder="1" applyFont="1">
      <alignment horizontal="center" vertical="center"/>
    </xf>
    <xf borderId="68" fillId="17" fontId="9" numFmtId="169" xfId="0" applyAlignment="1" applyBorder="1" applyFont="1" applyNumberFormat="1">
      <alignment horizontal="center" vertical="center"/>
    </xf>
    <xf borderId="70" fillId="19" fontId="9" numFmtId="169" xfId="0" applyAlignment="1" applyBorder="1" applyFont="1" applyNumberFormat="1">
      <alignment horizontal="center" vertical="center"/>
    </xf>
    <xf borderId="68" fillId="17" fontId="9" numFmtId="0" xfId="0" applyAlignment="1" applyBorder="1" applyFont="1">
      <alignment horizontal="center" vertical="center"/>
    </xf>
    <xf borderId="70" fillId="19" fontId="9" numFmtId="0" xfId="0" applyAlignment="1" applyBorder="1" applyFont="1">
      <alignment horizontal="center" vertical="center"/>
    </xf>
    <xf borderId="71" fillId="17" fontId="9" numFmtId="0" xfId="0" applyAlignment="1" applyBorder="1" applyFont="1">
      <alignment horizontal="center" vertical="center"/>
    </xf>
    <xf borderId="73" fillId="19" fontId="9" numFmtId="0" xfId="0" applyAlignment="1" applyBorder="1" applyFont="1">
      <alignment horizontal="center" vertical="center"/>
    </xf>
    <xf borderId="76" fillId="17" fontId="9" numFmtId="0" xfId="0" applyAlignment="1" applyBorder="1" applyFont="1">
      <alignment horizontal="center" vertical="center"/>
    </xf>
    <xf borderId="75" fillId="17" fontId="9" numFmtId="0" xfId="0" applyAlignment="1" applyBorder="1" applyFont="1">
      <alignment horizontal="center" vertical="center"/>
    </xf>
    <xf borderId="74" fillId="19" fontId="9" numFmtId="0" xfId="0" applyAlignment="1" applyBorder="1" applyFont="1">
      <alignment horizontal="center" vertical="center"/>
    </xf>
    <xf borderId="76" fillId="19" fontId="9" numFmtId="0" xfId="0" applyAlignment="1" applyBorder="1" applyFont="1">
      <alignment horizontal="center" vertical="center"/>
    </xf>
    <xf borderId="68" fillId="0" fontId="9" numFmtId="169" xfId="0" applyAlignment="1" applyBorder="1" applyFont="1" applyNumberFormat="1">
      <alignment horizontal="center" vertical="center"/>
    </xf>
    <xf borderId="69" fillId="0" fontId="9" numFmtId="169" xfId="0" applyAlignment="1" applyBorder="1" applyFont="1" applyNumberFormat="1">
      <alignment horizontal="center" vertical="center"/>
    </xf>
    <xf borderId="70" fillId="0" fontId="9" numFmtId="169" xfId="0" applyAlignment="1" applyBorder="1" applyFont="1" applyNumberFormat="1">
      <alignment horizontal="center" vertical="center"/>
    </xf>
    <xf borderId="35" fillId="21" fontId="9" numFmtId="0" xfId="0" applyAlignment="1" applyBorder="1" applyFill="1" applyFont="1">
      <alignment horizontal="center" vertical="center"/>
    </xf>
    <xf borderId="68" fillId="21" fontId="9" numFmtId="0" xfId="0" applyAlignment="1" applyBorder="1" applyFont="1">
      <alignment horizontal="center" vertical="center"/>
    </xf>
    <xf borderId="69" fillId="21" fontId="9" numFmtId="0" xfId="0" applyAlignment="1" applyBorder="1" applyFont="1">
      <alignment horizontal="center" vertical="center"/>
    </xf>
    <xf borderId="70" fillId="21" fontId="9" numFmtId="0" xfId="0" applyAlignment="1" applyBorder="1" applyFont="1">
      <alignment horizontal="center" vertical="center"/>
    </xf>
    <xf borderId="71" fillId="0" fontId="9" numFmtId="0" xfId="0" applyAlignment="1" applyBorder="1" applyFont="1">
      <alignment horizontal="center" vertical="center"/>
    </xf>
    <xf borderId="72" fillId="0" fontId="9" numFmtId="0" xfId="0" applyAlignment="1" applyBorder="1" applyFont="1">
      <alignment horizontal="center" vertical="center"/>
    </xf>
    <xf borderId="73" fillId="0" fontId="9" numFmtId="0" xfId="0" applyAlignment="1" applyBorder="1" applyFont="1">
      <alignment horizontal="center" vertical="center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2">
    <tableStyle count="2" pivot="0" name="把握表-style">
      <tableStyleElement dxfId="1" type="firstRowStripe"/>
      <tableStyleElement dxfId="2" type="secondRowStripe"/>
    </tableStyle>
    <tableStyle count="2" pivot="0" name="把握表-style 2"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1104900</xdr:colOff>
      <xdr:row>24</xdr:row>
      <xdr:rowOff>152400</xdr:rowOff>
    </xdr:from>
    <xdr:ext cx="2105025" cy="1343025"/>
    <xdr:pic>
      <xdr:nvPicPr>
        <xdr:cNvPr descr="C:\Users\user\Downloads\Blue And Yellow Modern Business Operations Management Presentation (1).pngBlue And Yellow Modern Business Operations Management Presentation (1)" id="0" name="image2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1104900</xdr:colOff>
      <xdr:row>5</xdr:row>
      <xdr:rowOff>638175</xdr:rowOff>
    </xdr:from>
    <xdr:ext cx="2105025" cy="1762125"/>
    <xdr:pic>
      <xdr:nvPicPr>
        <xdr:cNvPr id="0" name="image1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" cy="381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N7:Q10" displayName="Table_1" id="1">
  <tableColumns count="4">
    <tableColumn name="Column1" id="1"/>
    <tableColumn name="Column2" id="2"/>
    <tableColumn name="Column3" id="3"/>
    <tableColumn name="Column4" id="4"/>
  </tableColumns>
  <tableStyleInfo name="把握表-style" showColumnStripes="0" showFirstColumn="1" showLastColumn="1" showRowStripes="1"/>
</table>
</file>

<file path=xl/tables/table2.xml><?xml version="1.0" encoding="utf-8"?>
<table xmlns="http://schemas.openxmlformats.org/spreadsheetml/2006/main" headerRowCount="0" ref="G30" displayName="Table_2" id="2">
  <tableColumns count="1">
    <tableColumn name="Column1" id="1"/>
  </tableColumns>
  <tableStyleInfo name="把握表-style 2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msm.to/GZa8nmD" TargetMode="External"/><Relationship Id="rId2" Type="http://schemas.openxmlformats.org/officeDocument/2006/relationships/hyperlink" Target="https://gabupato.com/savings/sdf-insurance/various-insurance/" TargetMode="External"/><Relationship Id="rId3" Type="http://schemas.openxmlformats.org/officeDocument/2006/relationships/drawing" Target="../drawings/drawing1.xml"/><Relationship Id="rId6" Type="http://schemas.openxmlformats.org/officeDocument/2006/relationships/table" Target="../tables/table1.xml"/><Relationship Id="rId7" Type="http://schemas.openxmlformats.org/officeDocument/2006/relationships/table" Target="../tables/table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29"/>
    <col customWidth="1" min="2" max="2" width="4.43"/>
    <col customWidth="1" min="3" max="3" width="31.0"/>
    <col customWidth="1" min="4" max="13" width="16.71"/>
    <col customWidth="1" min="14" max="15" width="12.86"/>
    <col customWidth="1" min="16" max="16" width="6.0"/>
    <col customWidth="1" hidden="1" min="17" max="26" width="12.86"/>
  </cols>
  <sheetData>
    <row r="1" ht="3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3.75" customHeight="1">
      <c r="A2" s="1"/>
      <c r="B2" s="2" t="s">
        <v>0</v>
      </c>
      <c r="E2" s="1"/>
      <c r="F2" s="1"/>
      <c r="G2" s="1"/>
      <c r="H2" s="1"/>
      <c r="I2" s="1"/>
      <c r="J2" s="3" t="s">
        <v>1</v>
      </c>
      <c r="K2" s="4" t="s">
        <v>2</v>
      </c>
      <c r="L2" s="5" t="s">
        <v>3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ht="21.0" customHeight="1">
      <c r="A3" s="1"/>
      <c r="B3" s="1"/>
      <c r="C3" s="1"/>
      <c r="D3" s="1"/>
      <c r="E3" s="1"/>
      <c r="F3" s="6"/>
      <c r="G3" s="1"/>
      <c r="H3" s="6"/>
      <c r="I3" s="1"/>
      <c r="J3" s="7">
        <f>M36</f>
        <v>13463</v>
      </c>
      <c r="K3" s="8">
        <f>M37</f>
        <v>161556</v>
      </c>
      <c r="L3" s="9">
        <f>ROUND($M$37*$B$70/10000,0)</f>
        <v>662</v>
      </c>
      <c r="M3" s="10" t="s">
        <v>4</v>
      </c>
      <c r="N3" s="1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5.5" customHeight="1">
      <c r="A4" s="1"/>
      <c r="B4" s="12" t="s">
        <v>5</v>
      </c>
      <c r="E4" s="13" t="s">
        <v>6</v>
      </c>
      <c r="F4" s="14">
        <v>19.0</v>
      </c>
      <c r="G4" s="15" t="s">
        <v>7</v>
      </c>
      <c r="H4" s="16" t="s">
        <v>8</v>
      </c>
      <c r="I4" s="1"/>
      <c r="J4" s="1"/>
      <c r="K4" s="1"/>
      <c r="L4" s="1"/>
      <c r="M4" s="17">
        <f>TODAY()</f>
        <v>45288</v>
      </c>
      <c r="N4" s="18" t="s">
        <v>9</v>
      </c>
      <c r="O4" s="19"/>
      <c r="P4" s="20"/>
      <c r="Q4" s="1"/>
      <c r="R4" s="1"/>
      <c r="S4" s="1"/>
      <c r="T4" s="1"/>
      <c r="U4" s="1"/>
      <c r="V4" s="1"/>
      <c r="W4" s="1"/>
      <c r="X4" s="1"/>
      <c r="Y4" s="1"/>
      <c r="Z4" s="1"/>
    </row>
    <row r="5" ht="15.75" customHeight="1">
      <c r="A5" s="1"/>
      <c r="B5" s="1"/>
      <c r="C5" s="1"/>
      <c r="D5" s="21"/>
      <c r="E5" s="21"/>
      <c r="F5" s="21"/>
      <c r="G5" s="21"/>
      <c r="H5" s="22"/>
      <c r="I5" s="21"/>
      <c r="J5" s="21"/>
      <c r="K5" s="21"/>
      <c r="L5" s="21"/>
      <c r="M5" s="21"/>
      <c r="N5" s="23"/>
      <c r="O5" s="24"/>
      <c r="P5" s="25"/>
      <c r="Q5" s="1"/>
      <c r="R5" s="1"/>
      <c r="S5" s="1"/>
      <c r="T5" s="1"/>
      <c r="U5" s="1"/>
      <c r="V5" s="1"/>
      <c r="W5" s="1"/>
      <c r="X5" s="1"/>
      <c r="Y5" s="1"/>
      <c r="Z5" s="1"/>
    </row>
    <row r="6" ht="51.75" customHeight="1">
      <c r="A6" s="1"/>
      <c r="B6" s="26" t="s">
        <v>10</v>
      </c>
      <c r="C6" s="27"/>
      <c r="D6" s="28" t="s">
        <v>11</v>
      </c>
      <c r="E6" s="29" t="s">
        <v>12</v>
      </c>
      <c r="F6" s="30" t="s">
        <v>13</v>
      </c>
      <c r="G6" s="31" t="s">
        <v>14</v>
      </c>
      <c r="H6" s="32" t="s">
        <v>15</v>
      </c>
      <c r="I6" s="33" t="s">
        <v>16</v>
      </c>
      <c r="J6" s="34" t="s">
        <v>17</v>
      </c>
      <c r="K6" s="35" t="s">
        <v>18</v>
      </c>
      <c r="L6" s="36" t="s">
        <v>19</v>
      </c>
      <c r="M6" s="37"/>
      <c r="N6" s="38" t="s">
        <v>20</v>
      </c>
      <c r="O6" s="39"/>
      <c r="P6" s="40"/>
      <c r="Q6" s="1"/>
      <c r="R6" s="1"/>
      <c r="S6" s="1"/>
      <c r="T6" s="1"/>
      <c r="U6" s="1"/>
      <c r="V6" s="1"/>
      <c r="W6" s="1"/>
      <c r="X6" s="1"/>
      <c r="Y6" s="1"/>
      <c r="Z6" s="1"/>
    </row>
    <row r="7" ht="51.75" customHeight="1">
      <c r="A7" s="1"/>
      <c r="B7" s="41" t="s">
        <v>21</v>
      </c>
      <c r="C7" s="42"/>
      <c r="D7" s="43">
        <v>3000.0</v>
      </c>
      <c r="E7" s="44">
        <v>460.0</v>
      </c>
      <c r="F7" s="45">
        <v>190.0</v>
      </c>
      <c r="G7" s="45">
        <v>3000.0</v>
      </c>
      <c r="H7" s="45">
        <v>3500.0</v>
      </c>
      <c r="I7" s="46">
        <v>100.0</v>
      </c>
      <c r="J7" s="46">
        <v>213.0</v>
      </c>
      <c r="K7" s="46">
        <v>3000.0</v>
      </c>
      <c r="L7" s="47"/>
      <c r="M7" s="48"/>
      <c r="N7" s="49"/>
      <c r="O7" s="49"/>
      <c r="P7" s="49"/>
      <c r="Q7" s="50"/>
      <c r="R7" s="1"/>
      <c r="S7" s="1"/>
      <c r="T7" s="1"/>
      <c r="U7" s="1"/>
      <c r="V7" s="1"/>
      <c r="W7" s="1"/>
      <c r="X7" s="1"/>
      <c r="Y7" s="1"/>
      <c r="Z7" s="1"/>
    </row>
    <row r="8" ht="51.75" customHeight="1">
      <c r="A8" s="1"/>
      <c r="B8" s="41" t="s">
        <v>22</v>
      </c>
      <c r="C8" s="51"/>
      <c r="D8" s="52"/>
      <c r="E8" s="53" t="s">
        <v>23</v>
      </c>
      <c r="F8" s="54"/>
      <c r="G8" s="55"/>
      <c r="H8" s="56" t="s">
        <v>23</v>
      </c>
      <c r="I8" s="57"/>
      <c r="J8" s="57"/>
      <c r="K8" s="58"/>
      <c r="L8" s="59"/>
      <c r="M8" s="60"/>
      <c r="N8" s="49"/>
      <c r="O8" s="49"/>
      <c r="P8" s="49"/>
      <c r="Q8" s="50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41"/>
      <c r="C9" s="51"/>
      <c r="D9" s="61"/>
      <c r="E9" s="55" t="str">
        <f>IF(E8="本人のみ","A",IF(E8="本人・配偶者・子供","B",IF(E8="本人・配偶者","C",IF(E8="本人・子供","D",""))))</f>
        <v>A</v>
      </c>
      <c r="F9" s="62"/>
      <c r="G9" s="62"/>
      <c r="H9" s="62"/>
      <c r="I9" s="63"/>
      <c r="J9" s="63"/>
      <c r="K9" s="63"/>
      <c r="L9" s="64"/>
      <c r="M9" s="60"/>
      <c r="N9" s="49"/>
      <c r="O9" s="49"/>
      <c r="P9" s="49"/>
      <c r="Q9" s="50"/>
      <c r="R9" s="1"/>
      <c r="S9" s="1"/>
      <c r="T9" s="1"/>
      <c r="U9" s="1"/>
      <c r="V9" s="1"/>
      <c r="W9" s="1"/>
      <c r="X9" s="1"/>
      <c r="Y9" s="1"/>
      <c r="Z9" s="1"/>
    </row>
    <row r="10" ht="18.75" customHeight="1">
      <c r="A10" s="1"/>
      <c r="B10" s="41" t="s">
        <v>24</v>
      </c>
      <c r="C10" s="51"/>
      <c r="D10" s="61" t="s">
        <v>25</v>
      </c>
      <c r="E10" s="62" t="s">
        <v>26</v>
      </c>
      <c r="F10" s="62" t="s">
        <v>27</v>
      </c>
      <c r="G10" s="62" t="s">
        <v>28</v>
      </c>
      <c r="H10" s="62" t="s">
        <v>29</v>
      </c>
      <c r="I10" s="62" t="s">
        <v>30</v>
      </c>
      <c r="J10" s="62" t="s">
        <v>31</v>
      </c>
      <c r="K10" s="62" t="s">
        <v>32</v>
      </c>
      <c r="L10" s="65" t="s">
        <v>33</v>
      </c>
      <c r="M10" s="66" t="s">
        <v>34</v>
      </c>
      <c r="N10" s="67"/>
      <c r="O10" s="68"/>
      <c r="P10" s="68"/>
      <c r="Q10" s="50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69" t="s">
        <v>35</v>
      </c>
      <c r="C11" s="51"/>
      <c r="D11" s="61" t="s">
        <v>36</v>
      </c>
      <c r="E11" s="62" t="s">
        <v>37</v>
      </c>
      <c r="F11" s="70" t="s">
        <v>38</v>
      </c>
      <c r="G11" s="62" t="s">
        <v>39</v>
      </c>
      <c r="H11" s="70" t="s">
        <v>40</v>
      </c>
      <c r="I11" s="70" t="s">
        <v>40</v>
      </c>
      <c r="J11" s="70" t="s">
        <v>41</v>
      </c>
      <c r="K11" s="71"/>
      <c r="L11" s="72" t="s">
        <v>40</v>
      </c>
      <c r="M11" s="66"/>
      <c r="N11" s="1"/>
      <c r="O11" s="1"/>
      <c r="P11" s="1"/>
      <c r="Q11" s="1"/>
    </row>
    <row r="12">
      <c r="A12" s="1"/>
      <c r="B12" s="41" t="s">
        <v>42</v>
      </c>
      <c r="C12" s="51"/>
      <c r="D12" s="73">
        <f>D7/100</f>
        <v>30</v>
      </c>
      <c r="E12" s="74">
        <f t="array" ref="E12">IFERROR(INDEX('医療・３大疾病・所得補償'!B3:U3,1,SUMPRODUCT(('医療・３大疾病・所得補償'!B4:U14=E7)*('医療・３大疾病・所得補償'!B2:U2=E9)*(COLUMN('医療・３大疾病・所得補償'!B4:U14)-COLUMN('医療・３大疾病・所得補償'!B4)+1))),"No match")</f>
        <v>2</v>
      </c>
      <c r="F12" s="74"/>
      <c r="G12" s="63">
        <f>G7/100</f>
        <v>30</v>
      </c>
      <c r="H12" s="63">
        <f>H7/700</f>
        <v>5</v>
      </c>
      <c r="I12" s="63"/>
      <c r="J12" s="63">
        <f>K7/1000</f>
        <v>3</v>
      </c>
      <c r="K12" s="71"/>
      <c r="L12" s="64"/>
      <c r="M12" s="60"/>
      <c r="N12" s="1"/>
      <c r="O12" s="1"/>
      <c r="P12" s="1"/>
      <c r="Q12" s="1"/>
    </row>
    <row r="13" ht="31.5" customHeight="1">
      <c r="A13" s="1"/>
      <c r="B13" s="75" t="s">
        <v>43</v>
      </c>
      <c r="C13" s="76" t="s">
        <v>44</v>
      </c>
      <c r="D13" s="77">
        <f>IF(D12&lt;=40,D12*62,IF(AND(D12&gt;=41,D12&lt;=50),(D12-40)*73+2480,"範囲外"))</f>
        <v>1860</v>
      </c>
      <c r="E13" s="63"/>
      <c r="F13" s="63"/>
      <c r="G13" s="78">
        <f>IF(G12&lt;=40,G12*62,IF(AND(G12&gt;=41,G12&lt;=50),(G12-40)*73+2480,"範囲外"))</f>
        <v>1860</v>
      </c>
      <c r="H13" s="63"/>
      <c r="I13" s="63"/>
      <c r="J13" s="63"/>
      <c r="K13" s="63"/>
      <c r="L13" s="64"/>
      <c r="M13" s="79">
        <f t="shared" ref="M13:M18" si="1">SUM(D13:L13)</f>
        <v>3720</v>
      </c>
      <c r="N13" s="80">
        <f>M13</f>
        <v>3720</v>
      </c>
      <c r="O13" s="80">
        <f>M14</f>
        <v>1500</v>
      </c>
      <c r="P13" s="1"/>
      <c r="Q13" s="1"/>
    </row>
    <row r="14" ht="17.25" customHeight="1">
      <c r="A14" s="81"/>
      <c r="B14" s="82" t="s">
        <v>45</v>
      </c>
      <c r="C14" s="83" t="s">
        <v>46</v>
      </c>
      <c r="D14" s="84"/>
      <c r="E14" s="63"/>
      <c r="F14" s="63"/>
      <c r="G14" s="63"/>
      <c r="H14" s="63"/>
      <c r="I14" s="63"/>
      <c r="J14" s="63"/>
      <c r="K14" s="85">
        <f>500*J12</f>
        <v>1500</v>
      </c>
      <c r="L14" s="64"/>
      <c r="M14" s="86">
        <f t="shared" si="1"/>
        <v>1500</v>
      </c>
      <c r="N14" s="87" t="s">
        <v>47</v>
      </c>
      <c r="O14" s="88">
        <f>N13+O13</f>
        <v>5220</v>
      </c>
      <c r="P14" s="1"/>
      <c r="Q14" s="1"/>
    </row>
    <row r="15">
      <c r="A15" s="1"/>
      <c r="B15" s="89"/>
      <c r="C15" s="83" t="s">
        <v>48</v>
      </c>
      <c r="D15" s="84"/>
      <c r="E15" s="63"/>
      <c r="F15" s="63"/>
      <c r="G15" s="63"/>
      <c r="H15" s="63"/>
      <c r="I15" s="63"/>
      <c r="J15" s="63"/>
      <c r="K15" s="90">
        <f>3000*J12</f>
        <v>9000</v>
      </c>
      <c r="L15" s="64"/>
      <c r="M15" s="91">
        <f t="shared" si="1"/>
        <v>9000</v>
      </c>
      <c r="N15" s="92" t="s">
        <v>49</v>
      </c>
      <c r="Q15" s="1"/>
      <c r="R15" s="1"/>
      <c r="S15" s="1"/>
      <c r="T15" s="1"/>
      <c r="U15" s="1"/>
      <c r="V15" s="1"/>
      <c r="W15" s="1"/>
    </row>
    <row r="16">
      <c r="A16" s="1"/>
      <c r="B16" s="93"/>
      <c r="C16" s="83" t="s">
        <v>50</v>
      </c>
      <c r="D16" s="84"/>
      <c r="E16" s="63"/>
      <c r="F16" s="63"/>
      <c r="G16" s="63"/>
      <c r="H16" s="63"/>
      <c r="I16" s="63"/>
      <c r="J16" s="63"/>
      <c r="K16" s="90">
        <f>30000*J12</f>
        <v>90000</v>
      </c>
      <c r="L16" s="64"/>
      <c r="M16" s="91">
        <f t="shared" si="1"/>
        <v>90000</v>
      </c>
      <c r="Q16" s="1"/>
      <c r="R16" s="1"/>
      <c r="S16" s="1"/>
      <c r="T16" s="1"/>
      <c r="U16" s="1"/>
      <c r="V16" s="1"/>
      <c r="W16" s="1"/>
    </row>
    <row r="17">
      <c r="A17" s="1"/>
      <c r="B17" s="82" t="s">
        <v>51</v>
      </c>
      <c r="C17" s="94" t="s">
        <v>52</v>
      </c>
      <c r="D17" s="84"/>
      <c r="E17" s="95">
        <f>3000*E12</f>
        <v>6000</v>
      </c>
      <c r="F17" s="63"/>
      <c r="G17" s="63"/>
      <c r="H17" s="63"/>
      <c r="I17" s="63"/>
      <c r="J17" s="63"/>
      <c r="K17" s="63"/>
      <c r="L17" s="64"/>
      <c r="M17" s="96">
        <f t="shared" si="1"/>
        <v>6000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89"/>
      <c r="C18" s="97" t="s">
        <v>53</v>
      </c>
      <c r="D18" s="61"/>
      <c r="E18" s="95">
        <f>1500*E12</f>
        <v>3000</v>
      </c>
      <c r="F18" s="98"/>
      <c r="G18" s="63"/>
      <c r="H18" s="63"/>
      <c r="I18" s="63"/>
      <c r="J18" s="63"/>
      <c r="K18" s="63"/>
      <c r="L18" s="64"/>
      <c r="M18" s="96">
        <f t="shared" si="1"/>
        <v>3000</v>
      </c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89"/>
      <c r="C19" s="97" t="s">
        <v>54</v>
      </c>
      <c r="D19" s="61"/>
      <c r="E19" s="99" t="s">
        <v>55</v>
      </c>
      <c r="F19" s="98"/>
      <c r="G19" s="63"/>
      <c r="H19" s="63"/>
      <c r="I19" s="63"/>
      <c r="J19" s="63"/>
      <c r="K19" s="63"/>
      <c r="L19" s="64"/>
      <c r="M19" s="100"/>
      <c r="Q19" s="1"/>
      <c r="R19" s="101"/>
      <c r="S19" s="1"/>
      <c r="T19" s="1"/>
      <c r="U19" s="1"/>
      <c r="V19" s="1"/>
      <c r="W19" s="1"/>
      <c r="X19" s="1"/>
      <c r="Y19" s="1"/>
      <c r="Z19" s="1"/>
    </row>
    <row r="20">
      <c r="A20" s="81"/>
      <c r="B20" s="89"/>
      <c r="C20" s="102" t="s">
        <v>56</v>
      </c>
      <c r="D20" s="61"/>
      <c r="E20" s="62"/>
      <c r="F20" s="103">
        <f t="array" ref="F20">IF(F7="","",INDEX('医療・３大疾病・所得補償'!B18:G18,1,SUMPRODUCT(('医療・３大疾病・所得補償'!B19:G29=F7)*('医療・３大疾病・所得補償'!B17:G17=H4)*(COLUMN('医療・３大疾病・所得補償'!B19:G29)-COLUMN('医療・３大疾病・所得補償'!B19)+1))))</f>
        <v>100000</v>
      </c>
      <c r="G20" s="104"/>
      <c r="H20" s="104"/>
      <c r="I20" s="104"/>
      <c r="J20" s="104"/>
      <c r="K20" s="104"/>
      <c r="L20" s="105"/>
      <c r="M20" s="106">
        <f>F20</f>
        <v>100000</v>
      </c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89"/>
      <c r="C21" s="102" t="s">
        <v>57</v>
      </c>
      <c r="D21" s="73"/>
      <c r="E21" s="62"/>
      <c r="F21" s="107">
        <f>F20/10</f>
        <v>10000</v>
      </c>
      <c r="G21" s="62"/>
      <c r="H21" s="62"/>
      <c r="I21" s="62"/>
      <c r="J21" s="62"/>
      <c r="K21" s="62"/>
      <c r="L21" s="65"/>
      <c r="M21" s="108">
        <f>SUM(D21:L21)</f>
        <v>10000</v>
      </c>
      <c r="N21" s="109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81"/>
      <c r="B22" s="82" t="s">
        <v>58</v>
      </c>
      <c r="C22" s="110" t="s">
        <v>59</v>
      </c>
      <c r="D22" s="61"/>
      <c r="E22" s="62"/>
      <c r="F22" s="62"/>
      <c r="G22" s="62"/>
      <c r="H22" s="111" t="str">
        <f>TEXT(5900000*H12/10000,"#,##0")&amp;"万円"</f>
        <v>2,950万円</v>
      </c>
      <c r="I22" s="112"/>
      <c r="J22" s="62"/>
      <c r="K22" s="62"/>
      <c r="L22" s="65"/>
      <c r="M22" s="113" t="str">
        <f>H22</f>
        <v>2,950万円</v>
      </c>
      <c r="N22" s="114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89"/>
      <c r="C23" s="110" t="s">
        <v>60</v>
      </c>
      <c r="D23" s="61"/>
      <c r="E23" s="62"/>
      <c r="F23" s="62"/>
      <c r="G23" s="62"/>
      <c r="H23" s="115">
        <f>4500*H12</f>
        <v>22500</v>
      </c>
      <c r="I23" s="62"/>
      <c r="J23" s="62"/>
      <c r="K23" s="62"/>
      <c r="L23" s="65"/>
      <c r="M23" s="116">
        <f t="shared" ref="M23:M24" si="2">SUM(D23:L23)</f>
        <v>22500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89"/>
      <c r="C24" s="110" t="s">
        <v>61</v>
      </c>
      <c r="D24" s="61"/>
      <c r="E24" s="62"/>
      <c r="F24" s="62"/>
      <c r="G24" s="62"/>
      <c r="H24" s="115">
        <f>2500*H12</f>
        <v>12500</v>
      </c>
      <c r="I24" s="62"/>
      <c r="J24" s="62"/>
      <c r="K24" s="62"/>
      <c r="L24" s="65"/>
      <c r="M24" s="116">
        <f t="shared" si="2"/>
        <v>12500</v>
      </c>
      <c r="N24" s="117" t="s">
        <v>62</v>
      </c>
      <c r="O24" s="39"/>
      <c r="P24" s="40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89"/>
      <c r="C25" s="110" t="s">
        <v>63</v>
      </c>
      <c r="D25" s="61"/>
      <c r="E25" s="62"/>
      <c r="F25" s="62"/>
      <c r="G25" s="62"/>
      <c r="H25" s="118" t="str">
        <f>TEXT(3150000*H12/10000,"#,##0")&amp;"万円"</f>
        <v>1,575万円</v>
      </c>
      <c r="I25" s="63"/>
      <c r="J25" s="63"/>
      <c r="K25" s="63"/>
      <c r="L25" s="64"/>
      <c r="M25" s="113" t="str">
        <f>H25</f>
        <v>1,575万円</v>
      </c>
      <c r="N25" s="119" t="s">
        <v>64</v>
      </c>
      <c r="O25" s="39"/>
      <c r="P25" s="40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89"/>
      <c r="C26" s="110" t="s">
        <v>65</v>
      </c>
      <c r="D26" s="61"/>
      <c r="E26" s="62"/>
      <c r="F26" s="62"/>
      <c r="G26" s="62"/>
      <c r="H26" s="115">
        <f>2500*H12</f>
        <v>12500</v>
      </c>
      <c r="I26" s="62"/>
      <c r="J26" s="62"/>
      <c r="K26" s="62"/>
      <c r="L26" s="65"/>
      <c r="M26" s="116">
        <f t="shared" ref="M26:M27" si="3">SUM(D26:L26)</f>
        <v>12500</v>
      </c>
      <c r="N26" s="120"/>
      <c r="O26" s="120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89"/>
      <c r="C27" s="110" t="s">
        <v>66</v>
      </c>
      <c r="D27" s="61"/>
      <c r="E27" s="62"/>
      <c r="F27" s="62"/>
      <c r="G27" s="62"/>
      <c r="H27" s="115">
        <f>1100*H12</f>
        <v>5500</v>
      </c>
      <c r="I27" s="62"/>
      <c r="J27" s="62"/>
      <c r="K27" s="62"/>
      <c r="L27" s="65"/>
      <c r="M27" s="116">
        <f t="shared" si="3"/>
        <v>5500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89"/>
      <c r="C28" s="121" t="s">
        <v>67</v>
      </c>
      <c r="D28" s="61"/>
      <c r="E28" s="62"/>
      <c r="F28" s="62"/>
      <c r="G28" s="62"/>
      <c r="H28" s="62"/>
      <c r="I28" s="122" t="s">
        <v>68</v>
      </c>
      <c r="J28" s="62"/>
      <c r="K28" s="62"/>
      <c r="L28" s="65"/>
      <c r="M28" s="123" t="str">
        <f>I28</f>
        <v>２億円限度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89"/>
      <c r="C29" s="124" t="s">
        <v>69</v>
      </c>
      <c r="D29" s="61"/>
      <c r="E29" s="62"/>
      <c r="F29" s="62"/>
      <c r="G29" s="62"/>
      <c r="H29" s="62"/>
      <c r="I29" s="62"/>
      <c r="J29" s="125" t="str">
        <f t="array" ref="J29">INDEX('医療・３大疾病・所得補償'!B33:I33,1,SUMPRODUCT(('医療・３大疾病・所得補償'!B34:I41=J7)*('医療・３大疾病・所得補償'!B32:I32=H4)*(COLUMN('医療・３大疾病・所得補償'!B34:I41)-COLUMN('医療・３大疾病・所得補償'!B34)+1)))</f>
        <v>５万円</v>
      </c>
      <c r="K29" s="62"/>
      <c r="L29" s="65"/>
      <c r="M29" s="126" t="str">
        <f>J29</f>
        <v>５万円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89"/>
      <c r="C30" s="127" t="s">
        <v>70</v>
      </c>
      <c r="D30" s="61"/>
      <c r="E30" s="62"/>
      <c r="F30" s="62"/>
      <c r="G30" s="128"/>
      <c r="H30" s="62"/>
      <c r="I30" s="62"/>
      <c r="J30" s="62"/>
      <c r="K30" s="62"/>
      <c r="L30" s="65" t="str">
        <f>IF(ISNUMBER(L7),"300万円","")</f>
        <v/>
      </c>
      <c r="M30" s="100" t="str">
        <f>L30</f>
        <v/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29" t="s">
        <v>71</v>
      </c>
      <c r="C31" s="130" t="s">
        <v>72</v>
      </c>
      <c r="D31" s="61"/>
      <c r="E31" s="62"/>
      <c r="F31" s="62"/>
      <c r="G31" s="62"/>
      <c r="H31" s="62"/>
      <c r="I31" s="62"/>
      <c r="J31" s="62"/>
      <c r="K31" s="62"/>
      <c r="L31" s="65"/>
      <c r="M31" s="10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89"/>
      <c r="C32" s="130" t="s">
        <v>73</v>
      </c>
      <c r="D32" s="61"/>
      <c r="E32" s="62"/>
      <c r="F32" s="62"/>
      <c r="G32" s="62"/>
      <c r="H32" s="62"/>
      <c r="I32" s="62"/>
      <c r="J32" s="62"/>
      <c r="K32" s="62"/>
      <c r="L32" s="65"/>
      <c r="M32" s="10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89"/>
      <c r="C33" s="130" t="s">
        <v>74</v>
      </c>
      <c r="D33" s="61"/>
      <c r="E33" s="62"/>
      <c r="F33" s="62"/>
      <c r="G33" s="62"/>
      <c r="H33" s="62"/>
      <c r="I33" s="62"/>
      <c r="J33" s="62"/>
      <c r="K33" s="62"/>
      <c r="L33" s="65"/>
      <c r="M33" s="10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93"/>
      <c r="C34" s="130" t="s">
        <v>75</v>
      </c>
      <c r="D34" s="61"/>
      <c r="E34" s="62"/>
      <c r="F34" s="62"/>
      <c r="G34" s="62"/>
      <c r="H34" s="62"/>
      <c r="I34" s="62"/>
      <c r="J34" s="62"/>
      <c r="K34" s="62"/>
      <c r="L34" s="65"/>
      <c r="M34" s="10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31" t="s">
        <v>76</v>
      </c>
      <c r="C35" s="130" t="s">
        <v>77</v>
      </c>
      <c r="D35" s="61"/>
      <c r="E35" s="62"/>
      <c r="F35" s="62"/>
      <c r="G35" s="62"/>
      <c r="H35" s="62"/>
      <c r="I35" s="62"/>
      <c r="J35" s="62"/>
      <c r="K35" s="62"/>
      <c r="L35" s="65"/>
      <c r="M35" s="132" t="s">
        <v>78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8.75" customHeight="1">
      <c r="A36" s="1"/>
      <c r="B36" s="41" t="s">
        <v>79</v>
      </c>
      <c r="C36" s="51"/>
      <c r="D36" s="133">
        <f t="shared" ref="D36:L36" si="4">D7</f>
        <v>3000</v>
      </c>
      <c r="E36" s="134">
        <f t="shared" si="4"/>
        <v>460</v>
      </c>
      <c r="F36" s="135">
        <f t="shared" si="4"/>
        <v>190</v>
      </c>
      <c r="G36" s="136">
        <f t="shared" si="4"/>
        <v>3000</v>
      </c>
      <c r="H36" s="137">
        <f t="shared" si="4"/>
        <v>3500</v>
      </c>
      <c r="I36" s="138">
        <f t="shared" si="4"/>
        <v>100</v>
      </c>
      <c r="J36" s="139">
        <f t="shared" si="4"/>
        <v>213</v>
      </c>
      <c r="K36" s="140">
        <f t="shared" si="4"/>
        <v>3000</v>
      </c>
      <c r="L36" s="141" t="str">
        <f t="shared" si="4"/>
        <v/>
      </c>
      <c r="M36" s="142">
        <f t="shared" ref="M36:M37" si="6">SUM(D36:L36)</f>
        <v>13463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8.75" customHeight="1">
      <c r="A37" s="1"/>
      <c r="B37" s="41" t="s">
        <v>80</v>
      </c>
      <c r="C37" s="51"/>
      <c r="D37" s="133">
        <f t="shared" ref="D37:L37" si="5">D36*12</f>
        <v>36000</v>
      </c>
      <c r="E37" s="134">
        <f t="shared" si="5"/>
        <v>5520</v>
      </c>
      <c r="F37" s="135">
        <f t="shared" si="5"/>
        <v>2280</v>
      </c>
      <c r="G37" s="136">
        <f t="shared" si="5"/>
        <v>36000</v>
      </c>
      <c r="H37" s="137">
        <f t="shared" si="5"/>
        <v>42000</v>
      </c>
      <c r="I37" s="138">
        <f t="shared" si="5"/>
        <v>1200</v>
      </c>
      <c r="J37" s="139">
        <f t="shared" si="5"/>
        <v>2556</v>
      </c>
      <c r="K37" s="140">
        <f t="shared" si="5"/>
        <v>36000</v>
      </c>
      <c r="L37" s="141">
        <f t="shared" si="5"/>
        <v>0</v>
      </c>
      <c r="M37" s="143">
        <f t="shared" si="6"/>
        <v>161556</v>
      </c>
      <c r="N37" s="14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45" t="s">
        <v>81</v>
      </c>
      <c r="C38" s="146"/>
      <c r="D38" s="147" t="s">
        <v>82</v>
      </c>
      <c r="E38" s="147" t="s">
        <v>83</v>
      </c>
      <c r="F38" s="147" t="s">
        <v>84</v>
      </c>
      <c r="G38" s="147" t="s">
        <v>85</v>
      </c>
      <c r="H38" s="147" t="s">
        <v>86</v>
      </c>
      <c r="I38" s="147" t="s">
        <v>87</v>
      </c>
      <c r="J38" s="147" t="s">
        <v>88</v>
      </c>
      <c r="K38" s="147" t="s">
        <v>89</v>
      </c>
      <c r="L38" s="148" t="s">
        <v>90</v>
      </c>
      <c r="M38" s="149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50" t="s">
        <v>91</v>
      </c>
      <c r="C39" s="151"/>
      <c r="D39" s="152" t="s">
        <v>92</v>
      </c>
      <c r="E39" s="153" t="s">
        <v>93</v>
      </c>
      <c r="F39" s="153" t="s">
        <v>94</v>
      </c>
      <c r="G39" s="153" t="s">
        <v>95</v>
      </c>
      <c r="H39" s="153" t="s">
        <v>96</v>
      </c>
      <c r="I39" s="153" t="s">
        <v>97</v>
      </c>
      <c r="J39" s="153" t="s">
        <v>98</v>
      </c>
      <c r="K39" s="153" t="s">
        <v>99</v>
      </c>
      <c r="L39" s="154" t="s">
        <v>100</v>
      </c>
      <c r="M39" s="155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hidden="1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hidden="1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8.75" hidden="1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hidden="1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8.75" hidden="1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8.75" hidden="1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8.75" hidden="1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8.75" hidden="1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hidden="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hidden="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hidden="1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hidden="1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hidden="1" customHeight="1">
      <c r="A70" s="1"/>
      <c r="B70" s="1">
        <f>60-F4</f>
        <v>41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hidden="1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hidden="1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hidden="1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hidden="1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hidden="1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hidden="1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hidden="1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hidden="1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hidden="1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hidden="1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hidden="1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hidden="1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hidden="1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hidden="1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hidden="1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hidden="1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hidden="1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hidden="1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hidden="1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hidden="1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hidden="1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hidden="1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hidden="1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hidden="1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hidden="1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hidden="1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hidden="1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hidden="1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hidden="1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hidden="1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hidden="1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hidden="1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hidden="1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hidden="1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hidden="1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hidden="1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hidden="1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hidden="1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hidden="1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hidden="1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hidden="1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hidden="1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hidden="1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hidden="1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hidden="1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hidden="1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hidden="1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hidden="1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hidden="1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hidden="1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hidden="1" customHeight="1"/>
    <row r="272" ht="15.75" hidden="1" customHeight="1"/>
    <row r="273" ht="15.75" hidden="1" customHeight="1"/>
    <row r="274" ht="15.75" hidden="1" customHeight="1"/>
    <row r="275" ht="15.75" hidden="1" customHeight="1"/>
    <row r="276" ht="15.75" hidden="1" customHeight="1"/>
    <row r="277" ht="15.75" hidden="1" customHeight="1"/>
    <row r="278" ht="15.75" hidden="1" customHeight="1"/>
    <row r="279" ht="15.75" hidden="1" customHeight="1"/>
    <row r="280" ht="15.75" hidden="1" customHeight="1"/>
    <row r="281" ht="15.75" hidden="1" customHeight="1"/>
    <row r="282" ht="15.75" hidden="1" customHeight="1"/>
    <row r="283" ht="15.75" hidden="1" customHeight="1"/>
    <row r="284" ht="15.75" hidden="1" customHeight="1"/>
    <row r="285" ht="15.75" hidden="1" customHeight="1"/>
    <row r="286" ht="15.75" hidden="1" customHeight="1"/>
    <row r="287" ht="15.75" hidden="1" customHeight="1"/>
    <row r="288" ht="15.75" hidden="1" customHeight="1"/>
    <row r="289" ht="15.75" hidden="1" customHeight="1"/>
    <row r="290" ht="15.75" hidden="1" customHeight="1"/>
    <row r="291" ht="15.75" hidden="1" customHeight="1"/>
    <row r="292" ht="15.75" hidden="1" customHeight="1"/>
    <row r="293" ht="15.75" hidden="1" customHeight="1"/>
    <row r="294" ht="15.75" hidden="1" customHeight="1"/>
    <row r="295" ht="15.75" hidden="1" customHeight="1"/>
    <row r="296" ht="15.75" hidden="1" customHeight="1"/>
    <row r="297" ht="15.75" hidden="1" customHeight="1"/>
    <row r="298" ht="15.75" hidden="1" customHeight="1"/>
    <row r="299" ht="15.75" hidden="1" customHeight="1"/>
    <row r="300" ht="15.75" hidden="1" customHeight="1"/>
    <row r="301" ht="15.75" hidden="1" customHeight="1"/>
    <row r="302" ht="15.75" hidden="1" customHeight="1"/>
    <row r="303" ht="15.75" hidden="1" customHeight="1"/>
    <row r="304" ht="15.75" hidden="1" customHeight="1"/>
    <row r="305" ht="15.75" hidden="1" customHeight="1"/>
    <row r="306" ht="15.75" hidden="1" customHeight="1"/>
    <row r="307" ht="15.75" hidden="1" customHeight="1"/>
    <row r="308" ht="15.75" hidden="1" customHeight="1"/>
    <row r="309" ht="15.75" hidden="1" customHeight="1"/>
    <row r="310" ht="15.75" hidden="1" customHeight="1"/>
    <row r="311" ht="15.75" hidden="1" customHeight="1"/>
    <row r="312" ht="15.75" hidden="1" customHeight="1"/>
    <row r="313" ht="15.75" hidden="1" customHeight="1"/>
    <row r="314" ht="15.75" hidden="1" customHeight="1"/>
    <row r="315" ht="15.75" hidden="1" customHeight="1"/>
    <row r="316" ht="15.75" hidden="1" customHeight="1"/>
    <row r="317" ht="15.75" hidden="1" customHeight="1"/>
    <row r="318" ht="15.75" hidden="1" customHeight="1"/>
    <row r="319" ht="15.75" hidden="1" customHeight="1"/>
    <row r="320" ht="15.75" hidden="1" customHeight="1"/>
    <row r="321" ht="15.75" hidden="1" customHeight="1"/>
    <row r="322" ht="15.75" hidden="1" customHeight="1"/>
    <row r="323" ht="15.75" hidden="1" customHeight="1"/>
    <row r="324" ht="15.75" hidden="1" customHeight="1"/>
    <row r="325" ht="15.75" hidden="1" customHeight="1"/>
    <row r="326" ht="15.75" hidden="1" customHeight="1"/>
    <row r="327" ht="15.75" hidden="1" customHeight="1"/>
    <row r="328" ht="15.75" hidden="1" customHeight="1"/>
    <row r="329" ht="15.75" hidden="1" customHeight="1"/>
    <row r="330" ht="15.75" hidden="1" customHeight="1"/>
    <row r="331" ht="15.75" hidden="1" customHeight="1"/>
    <row r="332" ht="15.75" hidden="1" customHeight="1"/>
    <row r="333" ht="15.75" hidden="1" customHeight="1"/>
    <row r="334" ht="15.75" hidden="1" customHeight="1"/>
    <row r="335" ht="15.75" hidden="1" customHeight="1"/>
    <row r="336" ht="15.75" hidden="1" customHeight="1"/>
    <row r="337" ht="15.75" hidden="1" customHeight="1"/>
    <row r="338" ht="15.75" hidden="1" customHeight="1"/>
    <row r="339" ht="15.75" hidden="1" customHeight="1"/>
    <row r="340" ht="15.75" hidden="1" customHeight="1"/>
    <row r="341" ht="15.75" hidden="1" customHeight="1"/>
    <row r="342" ht="15.75" hidden="1" customHeight="1"/>
    <row r="343" ht="15.75" hidden="1" customHeight="1"/>
    <row r="344" ht="15.75" hidden="1" customHeight="1"/>
    <row r="345" ht="15.75" hidden="1" customHeight="1"/>
    <row r="346" ht="15.75" hidden="1" customHeight="1"/>
    <row r="347" ht="15.75" hidden="1" customHeight="1"/>
    <row r="348" ht="15.75" hidden="1" customHeight="1"/>
    <row r="349" ht="15.75" hidden="1" customHeight="1"/>
    <row r="350" ht="15.75" hidden="1" customHeight="1"/>
    <row r="351" ht="15.75" hidden="1" customHeight="1"/>
    <row r="352" ht="15.75" hidden="1" customHeight="1"/>
    <row r="353" ht="15.75" hidden="1" customHeight="1"/>
    <row r="354" ht="15.75" hidden="1" customHeight="1"/>
    <row r="355" ht="15.75" hidden="1" customHeight="1"/>
    <row r="356" ht="15.75" hidden="1" customHeight="1"/>
    <row r="357" ht="15.75" hidden="1" customHeight="1"/>
    <row r="358" ht="15.75" hidden="1" customHeight="1"/>
    <row r="359" ht="15.75" hidden="1" customHeight="1"/>
    <row r="360" ht="15.75" hidden="1" customHeight="1"/>
    <row r="361" ht="15.75" hidden="1" customHeight="1"/>
    <row r="362" ht="15.75" hidden="1" customHeight="1"/>
    <row r="363" ht="15.75" hidden="1" customHeight="1"/>
    <row r="364" ht="15.75" hidden="1" customHeight="1"/>
    <row r="365" ht="15.75" hidden="1" customHeight="1"/>
    <row r="366" ht="15.75" hidden="1" customHeight="1"/>
    <row r="367" ht="15.75" hidden="1" customHeight="1"/>
    <row r="368" ht="15.75" hidden="1" customHeight="1"/>
    <row r="369" ht="15.75" hidden="1" customHeight="1"/>
    <row r="370" ht="15.75" hidden="1" customHeight="1"/>
    <row r="371" ht="15.75" hidden="1" customHeight="1"/>
    <row r="372" ht="15.75" hidden="1" customHeight="1"/>
    <row r="373" ht="15.75" hidden="1" customHeight="1"/>
    <row r="374" ht="15.75" hidden="1" customHeight="1"/>
    <row r="375" ht="15.75" hidden="1" customHeight="1"/>
    <row r="376" ht="15.75" hidden="1" customHeight="1"/>
    <row r="377" ht="15.75" hidden="1" customHeight="1"/>
    <row r="378" ht="15.75" hidden="1" customHeight="1"/>
    <row r="379" ht="15.75" hidden="1" customHeight="1"/>
    <row r="380" ht="15.75" hidden="1" customHeight="1"/>
    <row r="381" ht="15.75" hidden="1" customHeight="1"/>
    <row r="382" ht="15.75" hidden="1" customHeight="1"/>
    <row r="383" ht="15.75" hidden="1" customHeight="1"/>
    <row r="384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  <row r="406" ht="15.75" hidden="1" customHeight="1"/>
    <row r="407" ht="15.75" hidden="1" customHeight="1"/>
    <row r="408" ht="15.75" hidden="1" customHeight="1"/>
    <row r="409" ht="15.75" hidden="1" customHeight="1"/>
    <row r="410" ht="15.75" hidden="1" customHeight="1"/>
    <row r="411" ht="15.75" hidden="1" customHeight="1"/>
    <row r="412" ht="15.75" hidden="1" customHeight="1"/>
    <row r="413" ht="15.75" hidden="1" customHeight="1"/>
    <row r="414" ht="15.75" hidden="1" customHeight="1"/>
    <row r="415" ht="15.75" hidden="1" customHeight="1"/>
    <row r="416" ht="15.75" hidden="1" customHeight="1"/>
    <row r="417" ht="15.75" hidden="1" customHeight="1"/>
    <row r="418" ht="15.75" hidden="1" customHeight="1"/>
    <row r="419" ht="15.75" hidden="1" customHeight="1"/>
    <row r="420" ht="15.75" hidden="1" customHeight="1"/>
    <row r="421" ht="15.75" hidden="1" customHeight="1"/>
    <row r="422" ht="15.75" hidden="1" customHeight="1"/>
    <row r="423" ht="15.75" hidden="1" customHeight="1"/>
    <row r="424" ht="15.75" hidden="1" customHeight="1"/>
    <row r="425" ht="15.75" hidden="1" customHeight="1"/>
    <row r="426" ht="15.75" hidden="1" customHeight="1"/>
    <row r="427" ht="15.75" hidden="1" customHeight="1"/>
    <row r="428" ht="15.75" hidden="1" customHeight="1"/>
    <row r="429" ht="15.75" hidden="1" customHeight="1"/>
    <row r="430" ht="15.75" hidden="1" customHeight="1"/>
    <row r="431" ht="15.75" hidden="1" customHeight="1"/>
    <row r="432" ht="15.75" hidden="1" customHeight="1"/>
    <row r="433" ht="15.75" hidden="1" customHeight="1"/>
    <row r="434" ht="15.75" hidden="1" customHeight="1"/>
    <row r="435" ht="15.75" hidden="1" customHeight="1"/>
    <row r="436" ht="15.75" hidden="1" customHeight="1"/>
    <row r="437" ht="15.75" hidden="1" customHeight="1"/>
    <row r="438" ht="15.75" hidden="1" customHeight="1"/>
    <row r="439" ht="15.75" hidden="1" customHeight="1"/>
    <row r="440" ht="15.75" hidden="1" customHeight="1"/>
    <row r="441" ht="15.75" hidden="1" customHeight="1"/>
    <row r="442" ht="15.75" hidden="1" customHeight="1"/>
    <row r="443" ht="15.75" hidden="1" customHeight="1"/>
    <row r="444" ht="15.75" hidden="1" customHeight="1"/>
    <row r="445" ht="15.75" hidden="1" customHeight="1"/>
    <row r="446" ht="15.75" hidden="1" customHeight="1"/>
    <row r="447" ht="15.75" hidden="1" customHeight="1"/>
    <row r="448" ht="15.75" hidden="1" customHeight="1"/>
    <row r="449" ht="15.75" hidden="1" customHeight="1"/>
    <row r="450" ht="15.75" hidden="1" customHeight="1"/>
    <row r="451" ht="15.75" hidden="1" customHeight="1"/>
    <row r="452" ht="15.75" hidden="1" customHeight="1"/>
    <row r="453" ht="15.75" hidden="1" customHeight="1"/>
    <row r="454" ht="15.75" hidden="1" customHeight="1"/>
    <row r="455" ht="15.75" hidden="1" customHeight="1"/>
    <row r="456" ht="15.75" hidden="1" customHeight="1"/>
    <row r="457" ht="15.75" hidden="1" customHeight="1"/>
    <row r="458" ht="15.75" hidden="1" customHeight="1"/>
    <row r="459" ht="15.75" hidden="1" customHeight="1"/>
    <row r="460" ht="15.75" hidden="1" customHeight="1"/>
    <row r="461" ht="15.75" hidden="1" customHeight="1"/>
    <row r="462" ht="15.75" hidden="1" customHeight="1"/>
    <row r="463" ht="15.75" hidden="1" customHeight="1"/>
    <row r="464" ht="15.75" hidden="1" customHeight="1"/>
    <row r="465" ht="15.75" hidden="1" customHeight="1"/>
    <row r="466" ht="15.75" hidden="1" customHeight="1"/>
    <row r="467" ht="15.75" hidden="1" customHeight="1"/>
    <row r="468" ht="15.75" hidden="1" customHeight="1"/>
    <row r="469" ht="15.75" hidden="1" customHeight="1"/>
    <row r="470" ht="15.75" hidden="1" customHeight="1"/>
    <row r="471" ht="15.75" hidden="1" customHeight="1"/>
    <row r="472" ht="15.75" hidden="1" customHeight="1"/>
    <row r="473" ht="15.75" hidden="1" customHeight="1"/>
    <row r="474" ht="15.75" hidden="1" customHeight="1"/>
    <row r="475" ht="15.75" hidden="1" customHeight="1"/>
    <row r="476" ht="15.75" hidden="1" customHeight="1"/>
    <row r="477" ht="15.75" hidden="1" customHeight="1"/>
    <row r="478" ht="15.75" hidden="1" customHeight="1"/>
    <row r="479" ht="15.75" hidden="1" customHeight="1"/>
    <row r="480" ht="15.75" hidden="1" customHeight="1"/>
    <row r="481" ht="15.75" hidden="1" customHeight="1"/>
    <row r="482" ht="15.75" hidden="1" customHeight="1"/>
    <row r="483" ht="15.75" hidden="1" customHeight="1"/>
    <row r="484" ht="15.75" hidden="1" customHeight="1"/>
    <row r="485" ht="15.75" hidden="1" customHeight="1"/>
    <row r="486" ht="15.75" hidden="1" customHeight="1"/>
    <row r="487" ht="15.75" hidden="1" customHeight="1"/>
    <row r="488" ht="15.75" hidden="1" customHeight="1"/>
    <row r="489" ht="15.75" hidden="1" customHeight="1"/>
    <row r="490" ht="15.75" hidden="1" customHeight="1"/>
    <row r="491" ht="15.75" hidden="1" customHeight="1"/>
    <row r="492" ht="15.75" hidden="1" customHeight="1"/>
    <row r="493" ht="15.75" hidden="1" customHeight="1"/>
    <row r="494" ht="15.75" hidden="1" customHeight="1"/>
    <row r="495" ht="15.75" hidden="1" customHeight="1"/>
    <row r="496" ht="15.75" hidden="1" customHeight="1"/>
    <row r="497" ht="15.75" hidden="1" customHeight="1"/>
    <row r="498" ht="15.75" hidden="1" customHeight="1"/>
    <row r="499" ht="15.75" hidden="1" customHeight="1"/>
    <row r="500" ht="15.75" hidden="1" customHeight="1"/>
    <row r="501" ht="15.75" hidden="1" customHeight="1"/>
    <row r="502" ht="15.75" hidden="1" customHeight="1"/>
    <row r="503" ht="15.75" hidden="1" customHeight="1"/>
    <row r="504" ht="15.75" hidden="1" customHeight="1"/>
    <row r="505" ht="15.75" hidden="1" customHeight="1"/>
    <row r="506" ht="15.75" hidden="1" customHeight="1"/>
    <row r="507" ht="15.75" hidden="1" customHeight="1"/>
    <row r="508" ht="15.75" hidden="1" customHeight="1"/>
    <row r="509" ht="15.75" hidden="1" customHeight="1"/>
    <row r="510" ht="15.75" hidden="1" customHeight="1"/>
    <row r="511" ht="15.75" hidden="1" customHeight="1"/>
    <row r="512" ht="15.75" hidden="1" customHeight="1"/>
    <row r="513" ht="15.75" hidden="1" customHeight="1"/>
    <row r="514" ht="15.75" hidden="1" customHeight="1"/>
    <row r="515" ht="15.75" hidden="1" customHeight="1"/>
    <row r="516" ht="15.75" hidden="1" customHeight="1"/>
    <row r="517" ht="15.75" hidden="1" customHeight="1"/>
    <row r="518" ht="15.75" hidden="1" customHeight="1"/>
    <row r="519" ht="15.75" hidden="1" customHeight="1"/>
    <row r="520" ht="15.75" hidden="1" customHeight="1"/>
    <row r="521" ht="15.75" hidden="1" customHeight="1"/>
    <row r="522" ht="15.75" hidden="1" customHeight="1"/>
    <row r="523" ht="15.75" hidden="1" customHeight="1"/>
    <row r="524" ht="15.75" hidden="1" customHeight="1"/>
    <row r="525" ht="15.75" hidden="1" customHeight="1"/>
    <row r="526" ht="15.75" hidden="1" customHeight="1"/>
    <row r="527" ht="15.75" hidden="1" customHeight="1"/>
    <row r="528" ht="15.75" hidden="1" customHeight="1"/>
    <row r="529" ht="15.75" hidden="1" customHeight="1"/>
    <row r="530" ht="15.75" hidden="1" customHeight="1"/>
    <row r="531" ht="15.75" hidden="1" customHeight="1"/>
    <row r="532" ht="15.75" hidden="1" customHeight="1"/>
    <row r="533" ht="15.75" hidden="1" customHeight="1"/>
    <row r="534" ht="15.75" hidden="1" customHeight="1"/>
    <row r="535" ht="15.75" hidden="1" customHeight="1"/>
    <row r="536" ht="15.75" hidden="1" customHeight="1"/>
    <row r="537" ht="15.75" hidden="1" customHeight="1"/>
    <row r="538" ht="15.75" hidden="1" customHeight="1"/>
    <row r="539" ht="15.75" hidden="1" customHeight="1"/>
    <row r="540" ht="15.75" hidden="1" customHeight="1"/>
    <row r="541" ht="15.75" hidden="1" customHeight="1"/>
    <row r="542" ht="15.75" hidden="1" customHeight="1"/>
    <row r="543" ht="15.75" hidden="1" customHeight="1"/>
    <row r="544" ht="15.75" hidden="1" customHeight="1"/>
    <row r="545" ht="15.75" hidden="1" customHeight="1"/>
    <row r="546" ht="15.75" hidden="1" customHeight="1"/>
    <row r="547" ht="15.75" hidden="1" customHeight="1"/>
    <row r="548" ht="15.75" hidden="1" customHeight="1"/>
    <row r="549" ht="15.75" hidden="1" customHeight="1"/>
    <row r="550" ht="15.75" hidden="1" customHeight="1"/>
    <row r="551" ht="15.75" hidden="1" customHeight="1"/>
    <row r="552" ht="15.75" hidden="1" customHeight="1"/>
    <row r="553" ht="15.75" hidden="1" customHeight="1"/>
    <row r="554" ht="15.75" hidden="1" customHeight="1"/>
    <row r="555" ht="15.75" hidden="1" customHeight="1"/>
    <row r="556" ht="15.75" hidden="1" customHeight="1"/>
    <row r="557" ht="15.75" hidden="1" customHeight="1"/>
    <row r="558" ht="15.75" hidden="1" customHeight="1"/>
    <row r="559" ht="15.75" hidden="1" customHeight="1"/>
    <row r="560" ht="15.75" hidden="1" customHeight="1"/>
    <row r="561" ht="15.75" hidden="1" customHeight="1"/>
    <row r="562" ht="15.75" hidden="1" customHeight="1"/>
    <row r="563" ht="15.75" hidden="1" customHeight="1"/>
    <row r="564" ht="15.75" hidden="1" customHeight="1"/>
    <row r="565" ht="15.75" hidden="1" customHeight="1"/>
    <row r="566" ht="15.75" hidden="1" customHeight="1"/>
    <row r="567" ht="15.75" hidden="1" customHeight="1"/>
    <row r="568" ht="15.75" hidden="1" customHeight="1"/>
    <row r="569" ht="15.75" hidden="1" customHeight="1"/>
    <row r="570" ht="15.75" hidden="1" customHeight="1"/>
    <row r="571" ht="15.75" hidden="1" customHeight="1"/>
    <row r="572" ht="15.75" hidden="1" customHeight="1"/>
    <row r="573" ht="15.75" hidden="1" customHeight="1"/>
    <row r="574" ht="15.75" hidden="1" customHeight="1"/>
    <row r="575" ht="15.75" hidden="1" customHeight="1"/>
    <row r="576" ht="15.75" hidden="1" customHeight="1"/>
    <row r="577" ht="15.75" hidden="1" customHeight="1"/>
    <row r="578" ht="15.75" hidden="1" customHeight="1"/>
    <row r="579" ht="15.75" hidden="1" customHeight="1"/>
    <row r="580" ht="15.75" hidden="1" customHeight="1"/>
    <row r="581" ht="15.75" hidden="1" customHeight="1"/>
    <row r="582" ht="15.75" hidden="1" customHeight="1"/>
    <row r="583" ht="15.75" hidden="1" customHeight="1"/>
    <row r="584" ht="15.75" hidden="1" customHeight="1"/>
    <row r="585" ht="15.75" hidden="1" customHeight="1"/>
    <row r="586" ht="15.75" hidden="1" customHeight="1"/>
    <row r="587" ht="15.75" hidden="1" customHeight="1"/>
    <row r="588" ht="15.75" hidden="1" customHeight="1"/>
    <row r="589" ht="15.75" hidden="1" customHeight="1"/>
    <row r="590" ht="15.75" hidden="1" customHeight="1"/>
    <row r="591" ht="15.75" hidden="1" customHeight="1"/>
    <row r="592" ht="15.75" hidden="1" customHeight="1"/>
    <row r="593" ht="15.75" hidden="1" customHeight="1"/>
    <row r="594" ht="15.75" hidden="1" customHeight="1"/>
    <row r="595" ht="15.75" hidden="1" customHeight="1"/>
    <row r="596" ht="15.75" hidden="1" customHeight="1"/>
    <row r="597" ht="15.75" hidden="1" customHeight="1"/>
    <row r="598" ht="15.75" hidden="1" customHeight="1"/>
    <row r="599" ht="15.75" hidden="1" customHeight="1"/>
    <row r="600" ht="15.75" hidden="1" customHeight="1"/>
    <row r="601" ht="15.75" hidden="1" customHeight="1"/>
    <row r="602" ht="15.75" hidden="1" customHeight="1"/>
    <row r="603" ht="15.75" hidden="1" customHeight="1"/>
    <row r="604" ht="15.75" hidden="1" customHeight="1"/>
    <row r="605" ht="15.75" hidden="1" customHeight="1"/>
    <row r="606" ht="15.75" hidden="1" customHeight="1"/>
    <row r="607" ht="15.75" hidden="1" customHeight="1"/>
    <row r="608" ht="15.75" hidden="1" customHeight="1"/>
    <row r="609" ht="15.75" hidden="1" customHeight="1"/>
    <row r="610" ht="15.75" hidden="1" customHeight="1"/>
    <row r="611" ht="15.75" hidden="1" customHeight="1"/>
    <row r="612" ht="15.75" hidden="1" customHeight="1"/>
    <row r="613" ht="15.75" hidden="1" customHeight="1"/>
    <row r="614" ht="15.75" hidden="1" customHeight="1"/>
    <row r="615" ht="15.75" hidden="1" customHeight="1"/>
    <row r="616" ht="15.75" hidden="1" customHeight="1"/>
    <row r="617" ht="15.75" hidden="1" customHeight="1"/>
    <row r="618" ht="15.75" hidden="1" customHeight="1"/>
    <row r="619" ht="15.75" hidden="1" customHeight="1"/>
    <row r="620" ht="15.75" hidden="1" customHeight="1"/>
    <row r="621" ht="15.75" hidden="1" customHeight="1"/>
    <row r="622" ht="15.75" hidden="1" customHeight="1"/>
    <row r="623" ht="15.75" hidden="1" customHeight="1"/>
    <row r="624" ht="15.75" hidden="1" customHeight="1"/>
    <row r="625" ht="15.75" hidden="1" customHeight="1"/>
    <row r="626" ht="15.75" hidden="1" customHeight="1"/>
    <row r="627" ht="15.75" hidden="1" customHeight="1"/>
    <row r="628" ht="15.75" hidden="1" customHeight="1"/>
    <row r="629" ht="15.75" hidden="1" customHeight="1"/>
    <row r="630" ht="15.75" hidden="1" customHeight="1"/>
    <row r="631" ht="15.75" hidden="1" customHeight="1"/>
    <row r="632" ht="15.75" hidden="1" customHeight="1"/>
    <row r="633" ht="15.75" hidden="1" customHeight="1"/>
    <row r="634" ht="15.75" hidden="1" customHeight="1"/>
    <row r="635" ht="15.75" hidden="1" customHeight="1"/>
    <row r="636" ht="15.75" hidden="1" customHeight="1"/>
    <row r="637" ht="15.75" hidden="1" customHeight="1"/>
    <row r="638" ht="15.75" hidden="1" customHeight="1"/>
    <row r="639" ht="15.75" hidden="1" customHeight="1"/>
    <row r="640" ht="15.75" hidden="1" customHeight="1"/>
    <row r="641" ht="15.75" hidden="1" customHeight="1"/>
    <row r="642" ht="15.75" hidden="1" customHeight="1"/>
    <row r="643" ht="15.75" hidden="1" customHeight="1"/>
    <row r="644" ht="15.75" hidden="1" customHeight="1"/>
    <row r="645" ht="15.75" hidden="1" customHeight="1"/>
    <row r="646" ht="15.75" hidden="1" customHeight="1"/>
    <row r="647" ht="15.75" hidden="1" customHeight="1"/>
    <row r="648" ht="15.75" hidden="1" customHeight="1"/>
    <row r="649" ht="15.75" hidden="1" customHeight="1"/>
    <row r="650" ht="15.75" hidden="1" customHeight="1"/>
    <row r="651" ht="15.75" hidden="1" customHeight="1"/>
    <row r="652" ht="15.75" hidden="1" customHeight="1"/>
    <row r="653" ht="15.75" hidden="1" customHeight="1"/>
    <row r="654" ht="15.75" hidden="1" customHeight="1"/>
    <row r="655" ht="15.75" hidden="1" customHeight="1"/>
    <row r="656" ht="15.75" hidden="1" customHeight="1"/>
    <row r="657" ht="15.75" hidden="1" customHeight="1"/>
    <row r="658" ht="15.75" hidden="1" customHeight="1"/>
    <row r="659" ht="15.75" hidden="1" customHeight="1"/>
    <row r="660" ht="15.75" hidden="1" customHeight="1"/>
    <row r="661" ht="15.75" hidden="1" customHeight="1"/>
    <row r="662" ht="15.75" hidden="1" customHeight="1"/>
    <row r="663" ht="15.75" hidden="1" customHeight="1"/>
    <row r="664" ht="15.75" hidden="1" customHeight="1"/>
    <row r="665" ht="15.75" hidden="1" customHeight="1"/>
    <row r="666" ht="15.75" hidden="1" customHeight="1"/>
    <row r="667" ht="15.75" hidden="1" customHeight="1"/>
    <row r="668" ht="15.75" hidden="1" customHeight="1"/>
    <row r="669" ht="15.75" hidden="1" customHeight="1"/>
    <row r="670" ht="15.75" hidden="1" customHeight="1"/>
    <row r="671" ht="15.75" hidden="1" customHeight="1"/>
    <row r="672" ht="15.75" hidden="1" customHeight="1"/>
    <row r="673" ht="15.75" hidden="1" customHeight="1"/>
    <row r="674" ht="15.75" hidden="1" customHeight="1"/>
    <row r="675" ht="15.75" hidden="1" customHeight="1"/>
    <row r="676" ht="15.75" hidden="1" customHeight="1"/>
    <row r="677" ht="15.75" hidden="1" customHeight="1"/>
    <row r="678" ht="15.75" hidden="1" customHeight="1"/>
    <row r="679" ht="15.75" hidden="1" customHeight="1"/>
    <row r="680" ht="15.75" hidden="1" customHeight="1"/>
    <row r="681" ht="15.75" hidden="1" customHeight="1"/>
    <row r="682" ht="15.75" hidden="1" customHeight="1"/>
    <row r="683" ht="15.75" hidden="1" customHeight="1"/>
    <row r="684" ht="15.75" hidden="1" customHeight="1"/>
    <row r="685" ht="15.75" hidden="1" customHeight="1"/>
    <row r="686" ht="15.75" hidden="1" customHeight="1"/>
    <row r="687" ht="15.75" hidden="1" customHeight="1"/>
    <row r="688" ht="15.75" hidden="1" customHeight="1"/>
    <row r="689" ht="15.75" hidden="1" customHeight="1"/>
    <row r="690" ht="15.75" hidden="1" customHeight="1"/>
    <row r="691" ht="15.75" hidden="1" customHeight="1"/>
    <row r="692" ht="15.75" hidden="1" customHeight="1"/>
    <row r="693" ht="15.75" hidden="1" customHeight="1"/>
    <row r="694" ht="15.75" hidden="1" customHeight="1"/>
    <row r="695" ht="15.75" hidden="1" customHeight="1"/>
    <row r="696" ht="15.75" hidden="1" customHeight="1"/>
    <row r="697" ht="15.75" hidden="1" customHeight="1"/>
    <row r="698" ht="15.75" hidden="1" customHeight="1"/>
    <row r="699" ht="15.75" hidden="1" customHeight="1"/>
    <row r="700" ht="15.75" hidden="1" customHeight="1"/>
    <row r="701" ht="15.75" hidden="1" customHeight="1"/>
    <row r="702" ht="15.75" hidden="1" customHeight="1"/>
    <row r="703" ht="15.75" hidden="1" customHeight="1"/>
    <row r="704" ht="15.75" hidden="1" customHeight="1"/>
    <row r="705" ht="15.75" hidden="1" customHeight="1"/>
    <row r="706" ht="15.75" hidden="1" customHeight="1"/>
    <row r="707" ht="15.75" hidden="1" customHeight="1"/>
    <row r="708" ht="15.75" hidden="1" customHeight="1"/>
    <row r="709" ht="15.75" hidden="1" customHeight="1"/>
    <row r="710" ht="15.75" hidden="1" customHeight="1"/>
    <row r="711" ht="15.75" hidden="1" customHeight="1"/>
    <row r="712" ht="15.75" hidden="1" customHeight="1"/>
    <row r="713" ht="15.75" hidden="1" customHeight="1"/>
    <row r="714" ht="15.75" hidden="1" customHeight="1"/>
    <row r="715" ht="15.75" hidden="1" customHeight="1"/>
    <row r="716" ht="15.75" hidden="1" customHeight="1"/>
    <row r="717" ht="15.75" hidden="1" customHeight="1"/>
    <row r="718" ht="15.75" hidden="1" customHeight="1"/>
    <row r="719" ht="15.75" hidden="1" customHeight="1"/>
    <row r="720" ht="15.75" hidden="1" customHeight="1"/>
    <row r="721" ht="15.75" hidden="1" customHeight="1"/>
    <row r="722" ht="15.75" hidden="1" customHeight="1"/>
    <row r="723" ht="15.75" hidden="1" customHeight="1"/>
    <row r="724" ht="15.75" hidden="1" customHeight="1"/>
    <row r="725" ht="15.75" hidden="1" customHeight="1"/>
    <row r="726" ht="15.75" hidden="1" customHeight="1"/>
    <row r="727" ht="15.75" hidden="1" customHeight="1"/>
    <row r="728" ht="15.75" hidden="1" customHeight="1"/>
    <row r="729" ht="15.75" hidden="1" customHeight="1"/>
    <row r="730" ht="15.75" hidden="1" customHeight="1"/>
    <row r="731" ht="15.75" hidden="1" customHeight="1"/>
    <row r="732" ht="15.75" hidden="1" customHeight="1"/>
    <row r="733" ht="15.75" hidden="1" customHeight="1"/>
    <row r="734" ht="15.75" hidden="1" customHeight="1"/>
    <row r="735" ht="15.75" hidden="1" customHeight="1"/>
    <row r="736" ht="15.75" hidden="1" customHeight="1"/>
    <row r="737" ht="15.75" hidden="1" customHeight="1"/>
    <row r="738" ht="15.75" hidden="1" customHeight="1"/>
    <row r="739" ht="15.75" hidden="1" customHeight="1"/>
    <row r="740" ht="15.75" hidden="1" customHeight="1"/>
    <row r="741" ht="15.75" hidden="1" customHeight="1"/>
    <row r="742" ht="15.75" hidden="1" customHeight="1"/>
    <row r="743" ht="15.75" hidden="1" customHeight="1"/>
    <row r="744" ht="15.75" hidden="1" customHeight="1"/>
    <row r="745" ht="15.75" hidden="1" customHeight="1"/>
    <row r="746" ht="15.75" hidden="1" customHeight="1"/>
    <row r="747" ht="15.75" hidden="1" customHeight="1"/>
    <row r="748" ht="15.75" hidden="1" customHeight="1"/>
    <row r="749" ht="15.75" hidden="1" customHeight="1"/>
    <row r="750" ht="15.75" hidden="1" customHeight="1"/>
    <row r="751" ht="15.75" hidden="1" customHeight="1"/>
    <row r="752" ht="15.75" hidden="1" customHeight="1"/>
    <row r="753" ht="15.75" hidden="1" customHeight="1"/>
    <row r="754" ht="15.75" hidden="1" customHeight="1"/>
    <row r="755" ht="15.75" hidden="1" customHeight="1"/>
    <row r="756" ht="15.75" hidden="1" customHeight="1"/>
    <row r="757" ht="15.75" hidden="1" customHeight="1"/>
    <row r="758" ht="15.75" hidden="1" customHeight="1"/>
    <row r="759" ht="15.75" hidden="1" customHeight="1"/>
    <row r="760" ht="15.75" hidden="1" customHeight="1"/>
    <row r="761" ht="15.75" hidden="1" customHeight="1"/>
    <row r="762" ht="15.75" hidden="1" customHeight="1"/>
    <row r="763" ht="15.75" hidden="1" customHeight="1"/>
    <row r="764" ht="15.75" hidden="1" customHeight="1"/>
    <row r="765" ht="15.75" hidden="1" customHeight="1"/>
    <row r="766" ht="15.75" hidden="1" customHeight="1"/>
    <row r="767" ht="15.75" hidden="1" customHeight="1"/>
    <row r="768" ht="15.75" hidden="1" customHeight="1"/>
    <row r="769" ht="15.75" hidden="1" customHeight="1"/>
    <row r="770" ht="15.75" hidden="1" customHeight="1"/>
    <row r="771" ht="15.75" hidden="1" customHeight="1"/>
    <row r="772" ht="15.75" hidden="1" customHeight="1"/>
    <row r="773" ht="15.75" hidden="1" customHeight="1"/>
    <row r="774" ht="15.75" hidden="1" customHeight="1"/>
    <row r="775" ht="15.75" hidden="1" customHeight="1"/>
    <row r="776" ht="15.75" hidden="1" customHeight="1"/>
    <row r="777" ht="15.75" hidden="1" customHeight="1"/>
    <row r="778" ht="15.75" hidden="1" customHeight="1"/>
    <row r="779" ht="15.75" hidden="1" customHeight="1"/>
    <row r="780" ht="15.75" hidden="1" customHeight="1"/>
    <row r="781" ht="15.75" hidden="1" customHeight="1"/>
    <row r="782" ht="15.75" hidden="1" customHeight="1"/>
    <row r="783" ht="15.75" hidden="1" customHeight="1"/>
    <row r="784" ht="15.75" hidden="1" customHeight="1"/>
    <row r="785" ht="15.75" hidden="1" customHeight="1"/>
    <row r="786" ht="15.75" hidden="1" customHeight="1"/>
    <row r="787" ht="15.75" hidden="1" customHeight="1"/>
    <row r="788" ht="15.75" hidden="1" customHeight="1"/>
    <row r="789" ht="15.75" hidden="1" customHeight="1"/>
    <row r="790" ht="15.75" hidden="1" customHeight="1"/>
    <row r="791" ht="15.75" hidden="1" customHeight="1"/>
    <row r="792" ht="15.75" hidden="1" customHeight="1"/>
    <row r="793" ht="15.75" hidden="1" customHeight="1"/>
    <row r="794" ht="15.75" hidden="1" customHeight="1"/>
    <row r="795" ht="15.75" hidden="1" customHeight="1"/>
    <row r="796" ht="15.75" hidden="1" customHeight="1"/>
    <row r="797" ht="15.75" hidden="1" customHeight="1"/>
    <row r="798" ht="15.75" hidden="1" customHeight="1"/>
    <row r="799" ht="15.75" hidden="1" customHeight="1"/>
    <row r="800" ht="15.75" hidden="1" customHeight="1"/>
    <row r="801" ht="15.75" hidden="1" customHeight="1"/>
    <row r="802" ht="15.75" hidden="1" customHeight="1"/>
    <row r="803" ht="15.75" hidden="1" customHeight="1"/>
    <row r="804" ht="15.75" hidden="1" customHeight="1"/>
    <row r="805" ht="15.75" hidden="1" customHeight="1"/>
    <row r="806" ht="15.75" hidden="1" customHeight="1"/>
    <row r="807" ht="15.75" hidden="1" customHeight="1"/>
    <row r="808" ht="15.75" hidden="1" customHeight="1"/>
    <row r="809" ht="15.75" hidden="1" customHeight="1"/>
    <row r="810" ht="15.75" hidden="1" customHeight="1"/>
    <row r="811" ht="15.75" hidden="1" customHeight="1"/>
    <row r="812" ht="15.75" hidden="1" customHeight="1"/>
    <row r="813" ht="15.75" hidden="1" customHeight="1"/>
    <row r="814" ht="15.75" hidden="1" customHeight="1"/>
    <row r="815" ht="15.75" hidden="1" customHeight="1"/>
    <row r="816" ht="15.75" hidden="1" customHeight="1"/>
    <row r="817" ht="15.75" hidden="1" customHeight="1"/>
    <row r="818" ht="15.75" hidden="1" customHeight="1"/>
    <row r="819" ht="15.75" hidden="1" customHeight="1"/>
    <row r="820" ht="15.75" hidden="1" customHeight="1"/>
    <row r="821" ht="15.75" hidden="1" customHeight="1"/>
    <row r="822" ht="15.75" hidden="1" customHeight="1"/>
    <row r="823" ht="15.75" hidden="1" customHeight="1"/>
    <row r="824" ht="15.75" hidden="1" customHeight="1"/>
    <row r="825" ht="15.75" hidden="1" customHeight="1"/>
    <row r="826" ht="15.75" hidden="1" customHeight="1"/>
    <row r="827" ht="15.75" hidden="1" customHeight="1"/>
    <row r="828" ht="15.75" hidden="1" customHeight="1"/>
    <row r="829" ht="15.75" hidden="1" customHeight="1"/>
    <row r="830" ht="15.75" hidden="1" customHeight="1"/>
    <row r="831" ht="15.75" hidden="1" customHeight="1"/>
    <row r="832" ht="15.75" hidden="1" customHeight="1"/>
    <row r="833" ht="15.75" hidden="1" customHeight="1"/>
    <row r="834" ht="15.75" hidden="1" customHeight="1"/>
    <row r="835" ht="15.75" hidden="1" customHeight="1"/>
    <row r="836" ht="15.75" hidden="1" customHeight="1"/>
    <row r="837" ht="15.75" hidden="1" customHeight="1"/>
    <row r="838" ht="15.75" hidden="1" customHeight="1"/>
    <row r="839" ht="15.75" hidden="1" customHeight="1"/>
    <row r="840" ht="15.75" hidden="1" customHeight="1"/>
    <row r="841" ht="15.75" hidden="1" customHeight="1"/>
    <row r="842" ht="15.75" hidden="1" customHeight="1"/>
    <row r="843" ht="15.75" hidden="1" customHeight="1"/>
    <row r="844" ht="15.75" hidden="1" customHeight="1"/>
    <row r="845" ht="15.75" hidden="1" customHeight="1"/>
    <row r="846" ht="15.75" hidden="1" customHeight="1"/>
    <row r="847" ht="15.75" hidden="1" customHeight="1"/>
    <row r="848" ht="15.75" hidden="1" customHeight="1"/>
    <row r="849" ht="15.75" hidden="1" customHeight="1"/>
    <row r="850" ht="15.75" hidden="1" customHeight="1"/>
    <row r="851" ht="15.75" hidden="1" customHeight="1"/>
    <row r="852" ht="15.75" hidden="1" customHeight="1"/>
    <row r="853" ht="15.75" hidden="1" customHeight="1"/>
    <row r="854" ht="15.75" hidden="1" customHeight="1"/>
    <row r="855" ht="15.75" hidden="1" customHeight="1"/>
    <row r="856" ht="15.75" hidden="1" customHeight="1"/>
    <row r="857" ht="15.75" hidden="1" customHeight="1"/>
    <row r="858" ht="15.75" hidden="1" customHeight="1"/>
    <row r="859" ht="15.75" hidden="1" customHeight="1"/>
    <row r="860" ht="15.75" hidden="1" customHeight="1"/>
    <row r="861" ht="15.75" hidden="1" customHeight="1"/>
    <row r="862" ht="15.75" hidden="1" customHeight="1"/>
    <row r="863" ht="15.75" hidden="1" customHeight="1"/>
    <row r="864" ht="15.75" hidden="1" customHeight="1"/>
    <row r="865" ht="15.75" hidden="1" customHeight="1"/>
    <row r="866" ht="15.75" hidden="1" customHeight="1"/>
    <row r="867" ht="15.75" hidden="1" customHeight="1"/>
    <row r="868" ht="15.75" hidden="1" customHeight="1"/>
    <row r="869" ht="15.75" hidden="1" customHeight="1"/>
    <row r="870" ht="15.75" hidden="1" customHeight="1"/>
    <row r="871" ht="15.75" hidden="1" customHeight="1"/>
    <row r="872" ht="15.75" hidden="1" customHeight="1"/>
    <row r="873" ht="15.75" hidden="1" customHeight="1"/>
    <row r="874" ht="15.75" hidden="1" customHeight="1"/>
    <row r="875" ht="15.75" hidden="1" customHeight="1"/>
    <row r="876" ht="15.75" hidden="1" customHeight="1"/>
    <row r="877" ht="15.75" hidden="1" customHeight="1"/>
    <row r="878" ht="15.75" hidden="1" customHeight="1"/>
    <row r="879" ht="15.75" hidden="1" customHeight="1"/>
    <row r="880" ht="15.75" hidden="1" customHeight="1"/>
    <row r="881" ht="15.75" hidden="1" customHeight="1"/>
    <row r="882" ht="15.75" hidden="1" customHeight="1"/>
    <row r="883" ht="15.75" hidden="1" customHeight="1"/>
    <row r="884" ht="15.75" hidden="1" customHeight="1"/>
    <row r="885" ht="15.75" hidden="1" customHeight="1"/>
    <row r="886" ht="15.75" hidden="1" customHeight="1"/>
    <row r="887" ht="15.75" hidden="1" customHeight="1"/>
    <row r="888" ht="15.75" hidden="1" customHeight="1"/>
    <row r="889" ht="15.75" hidden="1" customHeight="1"/>
    <row r="890" ht="15.75" hidden="1" customHeight="1"/>
    <row r="891" ht="15.75" hidden="1" customHeight="1"/>
    <row r="892" ht="15.75" hidden="1" customHeight="1"/>
    <row r="893" ht="15.75" hidden="1" customHeight="1"/>
    <row r="894" ht="15.75" hidden="1" customHeight="1"/>
    <row r="895" ht="15.75" hidden="1" customHeight="1"/>
    <row r="896" ht="15.75" hidden="1" customHeight="1"/>
    <row r="897" ht="15.75" hidden="1" customHeight="1"/>
    <row r="898" ht="15.75" hidden="1" customHeight="1"/>
    <row r="899" ht="15.75" hidden="1" customHeight="1"/>
    <row r="900" ht="15.75" hidden="1" customHeight="1"/>
    <row r="901" ht="15.75" hidden="1" customHeight="1"/>
    <row r="902" ht="15.75" hidden="1" customHeight="1"/>
    <row r="903" ht="15.75" hidden="1" customHeight="1"/>
    <row r="904" ht="15.75" hidden="1" customHeight="1"/>
    <row r="905" ht="15.75" hidden="1" customHeight="1"/>
    <row r="906" ht="15.75" hidden="1" customHeight="1"/>
    <row r="907" ht="15.75" hidden="1" customHeight="1"/>
    <row r="908" ht="15.75" hidden="1" customHeight="1"/>
    <row r="909" ht="15.75" hidden="1" customHeight="1"/>
    <row r="910" ht="15.75" hidden="1" customHeight="1"/>
    <row r="911" ht="15.75" hidden="1" customHeight="1"/>
    <row r="912" ht="15.75" hidden="1" customHeight="1"/>
    <row r="913" ht="15.75" hidden="1" customHeight="1"/>
    <row r="914" ht="15.75" hidden="1" customHeight="1"/>
    <row r="915" ht="15.75" hidden="1" customHeight="1"/>
    <row r="916" ht="15.75" hidden="1" customHeight="1"/>
    <row r="917" ht="15.75" hidden="1" customHeight="1"/>
    <row r="918" ht="15.75" hidden="1" customHeight="1"/>
    <row r="919" ht="15.75" hidden="1" customHeight="1"/>
    <row r="920" ht="15.75" hidden="1" customHeight="1"/>
    <row r="921" ht="15.75" hidden="1" customHeight="1"/>
    <row r="922" ht="15.75" hidden="1" customHeight="1"/>
    <row r="923" ht="15.75" hidden="1" customHeight="1"/>
    <row r="924" ht="15.75" hidden="1" customHeight="1"/>
    <row r="925" ht="15.75" hidden="1" customHeight="1"/>
    <row r="926" ht="15.75" hidden="1" customHeight="1"/>
    <row r="927" ht="15.75" hidden="1" customHeight="1"/>
    <row r="928" ht="15.75" hidden="1" customHeight="1"/>
    <row r="929" ht="15.75" hidden="1" customHeight="1"/>
    <row r="930" ht="15.75" hidden="1" customHeight="1"/>
    <row r="931" ht="15.75" hidden="1" customHeight="1"/>
    <row r="932" ht="15.75" hidden="1" customHeight="1"/>
    <row r="933" ht="15.75" hidden="1" customHeight="1"/>
    <row r="934" ht="15.75" hidden="1" customHeight="1"/>
    <row r="935" ht="15.75" hidden="1" customHeight="1"/>
    <row r="936" ht="15.75" hidden="1" customHeight="1"/>
    <row r="937" ht="15.75" hidden="1" customHeight="1"/>
    <row r="938" ht="15.75" hidden="1" customHeight="1"/>
    <row r="939" ht="15.75" hidden="1" customHeight="1"/>
    <row r="940" ht="15.75" hidden="1" customHeight="1"/>
    <row r="941" ht="15.75" hidden="1" customHeight="1"/>
    <row r="942" ht="15.75" hidden="1" customHeight="1"/>
    <row r="943" ht="15.75" hidden="1" customHeight="1"/>
    <row r="944" ht="15.75" hidden="1" customHeight="1"/>
    <row r="945" ht="15.75" hidden="1" customHeight="1"/>
    <row r="946" ht="15.75" hidden="1" customHeight="1"/>
    <row r="947" ht="15.75" hidden="1" customHeight="1"/>
    <row r="948" ht="15.75" hidden="1" customHeight="1"/>
    <row r="949" ht="15.75" hidden="1" customHeight="1"/>
    <row r="950" ht="15.75" hidden="1" customHeight="1"/>
    <row r="951" ht="15.75" hidden="1" customHeight="1"/>
    <row r="952" ht="15.75" hidden="1" customHeight="1"/>
    <row r="953" ht="15.75" hidden="1" customHeight="1"/>
    <row r="954" ht="15.75" hidden="1" customHeight="1"/>
    <row r="955" ht="15.75" hidden="1" customHeight="1"/>
    <row r="956" ht="15.75" hidden="1" customHeight="1"/>
    <row r="957" ht="15.75" hidden="1" customHeight="1"/>
    <row r="958" ht="15.75" hidden="1" customHeight="1"/>
    <row r="959" ht="15.75" hidden="1" customHeight="1"/>
    <row r="960" ht="15.75" hidden="1" customHeight="1"/>
    <row r="961" ht="15.75" hidden="1" customHeight="1"/>
    <row r="962" ht="15.75" hidden="1" customHeight="1"/>
    <row r="963" ht="15.75" hidden="1" customHeight="1"/>
    <row r="964" ht="15.75" hidden="1" customHeight="1"/>
    <row r="965" ht="15.75" hidden="1" customHeight="1"/>
    <row r="966" ht="15.75" hidden="1" customHeight="1"/>
    <row r="967" ht="15.75" hidden="1" customHeight="1"/>
    <row r="968" ht="15.75" hidden="1" customHeight="1"/>
    <row r="969" ht="15.75" hidden="1" customHeight="1"/>
    <row r="970" ht="15.75" hidden="1" customHeight="1"/>
    <row r="971" ht="15.75" hidden="1" customHeight="1"/>
    <row r="972" ht="15.75" hidden="1" customHeight="1"/>
    <row r="973" ht="15.75" hidden="1" customHeight="1"/>
    <row r="974" ht="15.75" hidden="1" customHeight="1"/>
    <row r="975" ht="15.75" hidden="1" customHeight="1"/>
    <row r="976" ht="15.75" hidden="1" customHeight="1"/>
    <row r="977" ht="15.75" hidden="1" customHeight="1"/>
    <row r="978" ht="15.75" hidden="1" customHeight="1"/>
    <row r="979" ht="15.75" hidden="1" customHeight="1"/>
    <row r="980" ht="15.75" hidden="1" customHeight="1"/>
    <row r="981" ht="15.75" hidden="1" customHeight="1"/>
    <row r="982" ht="15.75" hidden="1" customHeight="1"/>
    <row r="983" ht="15.75" hidden="1" customHeight="1"/>
    <row r="984" ht="15.75" hidden="1" customHeight="1"/>
    <row r="985" ht="15.75" hidden="1" customHeight="1"/>
    <row r="986" ht="15.75" hidden="1" customHeight="1"/>
    <row r="987" ht="15.75" hidden="1" customHeight="1"/>
    <row r="988" ht="15.75" hidden="1" customHeight="1"/>
    <row r="989" ht="15.75" hidden="1" customHeight="1"/>
    <row r="990" ht="15.75" hidden="1" customHeight="1"/>
    <row r="991" ht="15.75" hidden="1" customHeight="1"/>
    <row r="992" ht="15.75" hidden="1" customHeight="1"/>
    <row r="993" ht="15.75" hidden="1" customHeight="1"/>
    <row r="994" ht="15.75" hidden="1" customHeight="1"/>
    <row r="995" ht="15.75" hidden="1" customHeight="1"/>
    <row r="996" ht="15.75" hidden="1" customHeight="1"/>
    <row r="997" ht="15.75" hidden="1" customHeight="1"/>
    <row r="998" ht="15.75" hidden="1" customHeight="1"/>
    <row r="999" ht="15.75" hidden="1" customHeight="1"/>
    <row r="1000" ht="15.75" hidden="1" customHeight="1"/>
  </sheetData>
  <mergeCells count="24">
    <mergeCell ref="B2:D2"/>
    <mergeCell ref="L2:M2"/>
    <mergeCell ref="B4:D4"/>
    <mergeCell ref="N4:P5"/>
    <mergeCell ref="B6:C6"/>
    <mergeCell ref="N6:P6"/>
    <mergeCell ref="B7:C7"/>
    <mergeCell ref="N15:P17"/>
    <mergeCell ref="N21:O22"/>
    <mergeCell ref="N24:P24"/>
    <mergeCell ref="N25:P25"/>
    <mergeCell ref="B22:B30"/>
    <mergeCell ref="B31:B34"/>
    <mergeCell ref="B36:C36"/>
    <mergeCell ref="B37:C37"/>
    <mergeCell ref="B38:C38"/>
    <mergeCell ref="B39:C39"/>
    <mergeCell ref="B8:C8"/>
    <mergeCell ref="B9:C9"/>
    <mergeCell ref="B10:C10"/>
    <mergeCell ref="B11:C11"/>
    <mergeCell ref="B12:C12"/>
    <mergeCell ref="B14:B16"/>
    <mergeCell ref="B17:B21"/>
  </mergeCells>
  <dataValidations>
    <dataValidation type="list" allowBlank="1" showErrorMessage="1" sqref="E8">
      <formula1>"本人のみ,本人・配偶者,本人・配偶者・子供,本人・子供"</formula1>
    </dataValidation>
    <dataValidation type="list" allowBlank="1" showErrorMessage="1" sqref="H4">
      <formula1>"男,女"</formula1>
    </dataValidation>
  </dataValidations>
  <hyperlinks>
    <hyperlink r:id="rId1" ref="N6"/>
    <hyperlink r:id="rId2" ref="N25"/>
  </hyperlinks>
  <printOptions horizontalCentered="1"/>
  <pageMargins bottom="0.748031496062992" footer="0.0" header="0.0" left="0.31496062992126" right="0.31496062992126" top="0.748031496062992"/>
  <pageSetup paperSize="9" orientation="portrait"/>
  <rowBreaks count="1" manualBreakCount="1">
    <brk id="71" man="1"/>
  </rowBreaks>
  <drawing r:id="rId3"/>
  <tableParts count="2"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21" width="10.43"/>
  </cols>
  <sheetData>
    <row r="1" ht="13.5" customHeight="1">
      <c r="A1" s="156"/>
      <c r="B1" s="157" t="s">
        <v>23</v>
      </c>
      <c r="C1" s="158"/>
      <c r="D1" s="158"/>
      <c r="E1" s="158"/>
      <c r="F1" s="159"/>
      <c r="G1" s="157" t="s">
        <v>101</v>
      </c>
      <c r="H1" s="158"/>
      <c r="I1" s="158"/>
      <c r="J1" s="158"/>
      <c r="K1" s="159"/>
      <c r="L1" s="157" t="s">
        <v>102</v>
      </c>
      <c r="M1" s="158"/>
      <c r="N1" s="158"/>
      <c r="O1" s="158"/>
      <c r="P1" s="159"/>
      <c r="Q1" s="157" t="s">
        <v>103</v>
      </c>
      <c r="R1" s="158"/>
      <c r="S1" s="158"/>
      <c r="T1" s="158"/>
      <c r="U1" s="159"/>
    </row>
    <row r="2" ht="13.5" customHeight="1">
      <c r="A2" s="156"/>
      <c r="B2" s="160" t="s">
        <v>104</v>
      </c>
      <c r="C2" s="161" t="s">
        <v>104</v>
      </c>
      <c r="D2" s="161" t="s">
        <v>104</v>
      </c>
      <c r="E2" s="161" t="s">
        <v>104</v>
      </c>
      <c r="F2" s="162" t="s">
        <v>104</v>
      </c>
      <c r="G2" s="160" t="s">
        <v>105</v>
      </c>
      <c r="H2" s="161" t="s">
        <v>105</v>
      </c>
      <c r="I2" s="161" t="s">
        <v>105</v>
      </c>
      <c r="J2" s="161" t="s">
        <v>105</v>
      </c>
      <c r="K2" s="162" t="s">
        <v>105</v>
      </c>
      <c r="L2" s="160" t="s">
        <v>106</v>
      </c>
      <c r="M2" s="161" t="s">
        <v>106</v>
      </c>
      <c r="N2" s="161" t="s">
        <v>106</v>
      </c>
      <c r="O2" s="161" t="s">
        <v>106</v>
      </c>
      <c r="P2" s="162" t="s">
        <v>106</v>
      </c>
      <c r="Q2" s="160" t="s">
        <v>107</v>
      </c>
      <c r="R2" s="161" t="s">
        <v>107</v>
      </c>
      <c r="S2" s="161" t="s">
        <v>107</v>
      </c>
      <c r="T2" s="161" t="s">
        <v>107</v>
      </c>
      <c r="U2" s="162" t="s">
        <v>107</v>
      </c>
    </row>
    <row r="3" ht="13.5" customHeight="1">
      <c r="A3" s="156" t="s">
        <v>108</v>
      </c>
      <c r="B3" s="160">
        <v>1.0</v>
      </c>
      <c r="C3" s="161">
        <v>2.0</v>
      </c>
      <c r="D3" s="161">
        <v>3.0</v>
      </c>
      <c r="E3" s="161">
        <v>4.0</v>
      </c>
      <c r="F3" s="162">
        <v>5.0</v>
      </c>
      <c r="G3" s="160">
        <v>1.0</v>
      </c>
      <c r="H3" s="161">
        <v>2.0</v>
      </c>
      <c r="I3" s="161">
        <v>3.0</v>
      </c>
      <c r="J3" s="161">
        <v>4.0</v>
      </c>
      <c r="K3" s="162">
        <v>5.0</v>
      </c>
      <c r="L3" s="160">
        <v>1.0</v>
      </c>
      <c r="M3" s="161">
        <v>2.0</v>
      </c>
      <c r="N3" s="161">
        <v>3.0</v>
      </c>
      <c r="O3" s="161">
        <v>4.0</v>
      </c>
      <c r="P3" s="162">
        <v>5.0</v>
      </c>
      <c r="Q3" s="160">
        <v>1.0</v>
      </c>
      <c r="R3" s="161">
        <v>2.0</v>
      </c>
      <c r="S3" s="161">
        <v>3.0</v>
      </c>
      <c r="T3" s="161">
        <v>4.0</v>
      </c>
      <c r="U3" s="162">
        <v>5.0</v>
      </c>
    </row>
    <row r="4" ht="13.5" customHeight="1">
      <c r="A4" s="163" t="s">
        <v>109</v>
      </c>
      <c r="B4" s="164">
        <v>200.0</v>
      </c>
      <c r="C4" s="165">
        <v>400.0</v>
      </c>
      <c r="D4" s="165">
        <v>600.0</v>
      </c>
      <c r="E4" s="165">
        <v>800.0</v>
      </c>
      <c r="F4" s="166">
        <v>1000.0</v>
      </c>
      <c r="G4" s="164">
        <v>720.0</v>
      </c>
      <c r="H4" s="165">
        <v>1440.0</v>
      </c>
      <c r="I4" s="165">
        <v>2160.0</v>
      </c>
      <c r="J4" s="165">
        <v>2880.0</v>
      </c>
      <c r="K4" s="166">
        <v>3600.0</v>
      </c>
      <c r="L4" s="164">
        <v>400.0</v>
      </c>
      <c r="M4" s="165">
        <v>800.0</v>
      </c>
      <c r="N4" s="165">
        <v>1200.0</v>
      </c>
      <c r="O4" s="165">
        <v>1600.0</v>
      </c>
      <c r="P4" s="166">
        <v>2000.0</v>
      </c>
      <c r="Q4" s="164">
        <v>520.0</v>
      </c>
      <c r="R4" s="165">
        <v>1040.0</v>
      </c>
      <c r="S4" s="165">
        <v>1560.0</v>
      </c>
      <c r="T4" s="165">
        <v>2080.0</v>
      </c>
      <c r="U4" s="166">
        <v>2600.0</v>
      </c>
    </row>
    <row r="5" ht="13.5" customHeight="1">
      <c r="A5" s="156" t="s">
        <v>110</v>
      </c>
      <c r="B5" s="160">
        <v>230.0</v>
      </c>
      <c r="C5" s="161">
        <v>460.0</v>
      </c>
      <c r="D5" s="161">
        <v>690.0</v>
      </c>
      <c r="E5" s="161">
        <v>920.0</v>
      </c>
      <c r="F5" s="162">
        <v>1150.0</v>
      </c>
      <c r="G5" s="160">
        <v>760.0</v>
      </c>
      <c r="H5" s="161">
        <v>1520.0</v>
      </c>
      <c r="I5" s="161">
        <v>2280.0</v>
      </c>
      <c r="J5" s="161">
        <v>3040.0</v>
      </c>
      <c r="K5" s="162">
        <v>3800.0</v>
      </c>
      <c r="L5" s="160">
        <v>440.0</v>
      </c>
      <c r="M5" s="161">
        <v>880.0</v>
      </c>
      <c r="N5" s="161">
        <v>1320.0</v>
      </c>
      <c r="O5" s="161">
        <v>1760.0</v>
      </c>
      <c r="P5" s="162">
        <v>2200.0</v>
      </c>
      <c r="Q5" s="160">
        <v>550.0</v>
      </c>
      <c r="R5" s="161">
        <v>1100.0</v>
      </c>
      <c r="S5" s="161">
        <v>1650.0</v>
      </c>
      <c r="T5" s="161">
        <v>2200.0</v>
      </c>
      <c r="U5" s="162">
        <v>2750.0</v>
      </c>
    </row>
    <row r="6" ht="13.5" customHeight="1">
      <c r="A6" s="163" t="s">
        <v>111</v>
      </c>
      <c r="B6" s="164">
        <v>260.0</v>
      </c>
      <c r="C6" s="165">
        <v>520.0</v>
      </c>
      <c r="D6" s="165">
        <v>780.0</v>
      </c>
      <c r="E6" s="165">
        <v>1040.0</v>
      </c>
      <c r="F6" s="166">
        <v>1300.0</v>
      </c>
      <c r="G6" s="164">
        <v>820.0</v>
      </c>
      <c r="H6" s="165">
        <v>1640.0</v>
      </c>
      <c r="I6" s="165">
        <v>2460.0</v>
      </c>
      <c r="J6" s="165">
        <v>3280.0</v>
      </c>
      <c r="K6" s="166">
        <v>4100.0</v>
      </c>
      <c r="L6" s="164">
        <v>500.0</v>
      </c>
      <c r="M6" s="165">
        <v>1000.0</v>
      </c>
      <c r="N6" s="165">
        <v>1500.0</v>
      </c>
      <c r="O6" s="165">
        <v>2000.0</v>
      </c>
      <c r="P6" s="166">
        <v>2500.0</v>
      </c>
      <c r="Q6" s="164">
        <v>580.0</v>
      </c>
      <c r="R6" s="165">
        <v>1160.0</v>
      </c>
      <c r="S6" s="165">
        <v>1740.0</v>
      </c>
      <c r="T6" s="165">
        <v>2320.0</v>
      </c>
      <c r="U6" s="166">
        <v>2900.0</v>
      </c>
    </row>
    <row r="7" ht="13.5" customHeight="1">
      <c r="A7" s="156" t="s">
        <v>112</v>
      </c>
      <c r="B7" s="160">
        <v>280.0</v>
      </c>
      <c r="C7" s="161">
        <v>560.0</v>
      </c>
      <c r="D7" s="161">
        <v>840.0</v>
      </c>
      <c r="E7" s="161">
        <v>1120.0</v>
      </c>
      <c r="F7" s="162">
        <v>1400.0</v>
      </c>
      <c r="G7" s="160">
        <v>870.0</v>
      </c>
      <c r="H7" s="161">
        <v>1740.0</v>
      </c>
      <c r="I7" s="161">
        <v>2610.0</v>
      </c>
      <c r="J7" s="161">
        <v>3480.0</v>
      </c>
      <c r="K7" s="162">
        <v>4350.0</v>
      </c>
      <c r="L7" s="160">
        <v>550.0</v>
      </c>
      <c r="M7" s="161">
        <v>1100.0</v>
      </c>
      <c r="N7" s="161">
        <v>1650.0</v>
      </c>
      <c r="O7" s="161">
        <v>2200.0</v>
      </c>
      <c r="P7" s="162">
        <v>2750.0</v>
      </c>
      <c r="Q7" s="160">
        <v>600.0</v>
      </c>
      <c r="R7" s="161">
        <v>1200.0</v>
      </c>
      <c r="S7" s="161">
        <v>1800.0</v>
      </c>
      <c r="T7" s="161">
        <v>2400.0</v>
      </c>
      <c r="U7" s="162">
        <v>3000.0</v>
      </c>
    </row>
    <row r="8" ht="13.5" customHeight="1">
      <c r="A8" s="163" t="s">
        <v>113</v>
      </c>
      <c r="B8" s="164">
        <v>300.0</v>
      </c>
      <c r="C8" s="165">
        <v>600.0</v>
      </c>
      <c r="D8" s="165">
        <v>900.0</v>
      </c>
      <c r="E8" s="165">
        <v>1200.0</v>
      </c>
      <c r="F8" s="166">
        <v>1500.0</v>
      </c>
      <c r="G8" s="164">
        <v>910.0</v>
      </c>
      <c r="H8" s="165">
        <v>1820.0</v>
      </c>
      <c r="I8" s="165">
        <v>2730.0</v>
      </c>
      <c r="J8" s="165">
        <v>3640.0</v>
      </c>
      <c r="K8" s="166">
        <v>4550.0</v>
      </c>
      <c r="L8" s="164">
        <v>590.0</v>
      </c>
      <c r="M8" s="165">
        <v>1180.0</v>
      </c>
      <c r="N8" s="165">
        <v>1770.0</v>
      </c>
      <c r="O8" s="165">
        <v>2360.0</v>
      </c>
      <c r="P8" s="166">
        <v>2950.0</v>
      </c>
      <c r="Q8" s="164">
        <v>620.0</v>
      </c>
      <c r="R8" s="165">
        <v>1240.0</v>
      </c>
      <c r="S8" s="165">
        <v>1860.0</v>
      </c>
      <c r="T8" s="165">
        <v>2480.0</v>
      </c>
      <c r="U8" s="166">
        <v>3100.0</v>
      </c>
    </row>
    <row r="9" ht="13.5" customHeight="1">
      <c r="A9" s="156" t="s">
        <v>114</v>
      </c>
      <c r="B9" s="160">
        <v>350.0</v>
      </c>
      <c r="C9" s="161">
        <v>700.0</v>
      </c>
      <c r="D9" s="161">
        <v>1050.0</v>
      </c>
      <c r="E9" s="161">
        <v>1400.0</v>
      </c>
      <c r="F9" s="162">
        <v>1750.0</v>
      </c>
      <c r="G9" s="160">
        <v>990.0</v>
      </c>
      <c r="H9" s="161">
        <v>1980.0</v>
      </c>
      <c r="I9" s="161">
        <v>2970.0</v>
      </c>
      <c r="J9" s="161">
        <v>3960.0</v>
      </c>
      <c r="K9" s="162">
        <v>4950.0</v>
      </c>
      <c r="L9" s="160">
        <v>670.0</v>
      </c>
      <c r="M9" s="161">
        <v>1340.0</v>
      </c>
      <c r="N9" s="161">
        <v>2010.0</v>
      </c>
      <c r="O9" s="161">
        <v>2680.0</v>
      </c>
      <c r="P9" s="162">
        <v>3350.0</v>
      </c>
      <c r="Q9" s="160">
        <v>670.0</v>
      </c>
      <c r="R9" s="161">
        <v>1340.0</v>
      </c>
      <c r="S9" s="161">
        <v>2010.0</v>
      </c>
      <c r="T9" s="161">
        <v>2680.0</v>
      </c>
      <c r="U9" s="162">
        <v>3350.0</v>
      </c>
    </row>
    <row r="10" ht="13.5" customHeight="1">
      <c r="A10" s="163" t="s">
        <v>115</v>
      </c>
      <c r="B10" s="164">
        <v>440.0</v>
      </c>
      <c r="C10" s="165">
        <v>880.0</v>
      </c>
      <c r="D10" s="165">
        <v>1320.0</v>
      </c>
      <c r="E10" s="165">
        <v>1760.0</v>
      </c>
      <c r="F10" s="166">
        <v>2200.0</v>
      </c>
      <c r="G10" s="164">
        <v>1140.0</v>
      </c>
      <c r="H10" s="165">
        <v>2280.0</v>
      </c>
      <c r="I10" s="165">
        <v>3420.0</v>
      </c>
      <c r="J10" s="165">
        <v>4560.0</v>
      </c>
      <c r="K10" s="166">
        <v>5700.0</v>
      </c>
      <c r="L10" s="164">
        <v>820.0</v>
      </c>
      <c r="M10" s="165">
        <v>1640.0</v>
      </c>
      <c r="N10" s="165">
        <v>2460.0</v>
      </c>
      <c r="O10" s="165">
        <v>3280.0</v>
      </c>
      <c r="P10" s="166">
        <v>4100.0</v>
      </c>
      <c r="Q10" s="164">
        <v>760.0</v>
      </c>
      <c r="R10" s="165">
        <v>1520.0</v>
      </c>
      <c r="S10" s="165">
        <v>2280.0</v>
      </c>
      <c r="T10" s="165">
        <v>3040.0</v>
      </c>
      <c r="U10" s="166">
        <v>3800.0</v>
      </c>
    </row>
    <row r="11" ht="13.5" customHeight="1">
      <c r="A11" s="156" t="s">
        <v>116</v>
      </c>
      <c r="B11" s="160">
        <v>580.0</v>
      </c>
      <c r="C11" s="161">
        <v>1160.0</v>
      </c>
      <c r="D11" s="161">
        <v>1740.0</v>
      </c>
      <c r="E11" s="161">
        <v>2320.0</v>
      </c>
      <c r="F11" s="162">
        <v>2900.0</v>
      </c>
      <c r="G11" s="160">
        <v>1400.0</v>
      </c>
      <c r="H11" s="161">
        <v>2800.0</v>
      </c>
      <c r="I11" s="161">
        <v>4200.0</v>
      </c>
      <c r="J11" s="161">
        <v>5600.0</v>
      </c>
      <c r="K11" s="162">
        <v>7000.0</v>
      </c>
      <c r="L11" s="160">
        <v>1080.0</v>
      </c>
      <c r="M11" s="161">
        <v>2160.0</v>
      </c>
      <c r="N11" s="161">
        <v>3240.0</v>
      </c>
      <c r="O11" s="161">
        <v>4320.0</v>
      </c>
      <c r="P11" s="162">
        <v>5400.0</v>
      </c>
      <c r="Q11" s="160">
        <v>900.0</v>
      </c>
      <c r="R11" s="161">
        <v>1800.0</v>
      </c>
      <c r="S11" s="161">
        <v>2700.0</v>
      </c>
      <c r="T11" s="161">
        <v>3600.0</v>
      </c>
      <c r="U11" s="162">
        <v>4500.0</v>
      </c>
    </row>
    <row r="12" ht="13.5" customHeight="1">
      <c r="A12" s="163" t="s">
        <v>117</v>
      </c>
      <c r="B12" s="164">
        <v>790.0</v>
      </c>
      <c r="C12" s="165">
        <v>1580.0</v>
      </c>
      <c r="D12" s="165">
        <v>2370.0</v>
      </c>
      <c r="E12" s="165">
        <v>3160.0</v>
      </c>
      <c r="F12" s="166">
        <v>3950.0</v>
      </c>
      <c r="G12" s="164">
        <v>1780.0</v>
      </c>
      <c r="H12" s="165">
        <v>3560.0</v>
      </c>
      <c r="I12" s="165">
        <v>5340.0</v>
      </c>
      <c r="J12" s="165">
        <v>7120.0</v>
      </c>
      <c r="K12" s="166">
        <v>8900.0</v>
      </c>
      <c r="L12" s="164">
        <v>1460.0</v>
      </c>
      <c r="M12" s="165">
        <v>2920.0</v>
      </c>
      <c r="N12" s="165">
        <v>4380.0</v>
      </c>
      <c r="O12" s="165">
        <v>5840.0</v>
      </c>
      <c r="P12" s="166">
        <v>7300.0</v>
      </c>
      <c r="Q12" s="164">
        <v>1110.0</v>
      </c>
      <c r="R12" s="165">
        <v>2220.0</v>
      </c>
      <c r="S12" s="165">
        <v>3330.0</v>
      </c>
      <c r="T12" s="165">
        <v>4440.0</v>
      </c>
      <c r="U12" s="166">
        <v>5550.0</v>
      </c>
    </row>
    <row r="13" ht="13.5" customHeight="1">
      <c r="A13" s="156" t="s">
        <v>118</v>
      </c>
      <c r="B13" s="160">
        <v>1130.0</v>
      </c>
      <c r="C13" s="161">
        <v>2260.0</v>
      </c>
      <c r="D13" s="161">
        <v>3390.0</v>
      </c>
      <c r="E13" s="161">
        <v>4520.0</v>
      </c>
      <c r="F13" s="162">
        <v>5650.0</v>
      </c>
      <c r="G13" s="160">
        <v>2380.0</v>
      </c>
      <c r="H13" s="161">
        <v>4760.0</v>
      </c>
      <c r="I13" s="161">
        <v>7140.0</v>
      </c>
      <c r="J13" s="161">
        <v>9520.0</v>
      </c>
      <c r="K13" s="162">
        <v>11900.0</v>
      </c>
      <c r="L13" s="160">
        <v>2060.0</v>
      </c>
      <c r="M13" s="161">
        <v>4120.0</v>
      </c>
      <c r="N13" s="161">
        <v>6180.0</v>
      </c>
      <c r="O13" s="161">
        <v>8240.0</v>
      </c>
      <c r="P13" s="162">
        <v>10300.0</v>
      </c>
      <c r="Q13" s="160">
        <v>1450.0</v>
      </c>
      <c r="R13" s="161">
        <v>2900.0</v>
      </c>
      <c r="S13" s="161">
        <v>4350.0</v>
      </c>
      <c r="T13" s="161">
        <v>5800.0</v>
      </c>
      <c r="U13" s="162">
        <v>7250.0</v>
      </c>
    </row>
    <row r="14" ht="13.5" customHeight="1">
      <c r="A14" s="163" t="s">
        <v>119</v>
      </c>
      <c r="B14" s="167">
        <v>1590.0</v>
      </c>
      <c r="C14" s="168">
        <v>3180.0</v>
      </c>
      <c r="D14" s="168">
        <v>4770.0</v>
      </c>
      <c r="E14" s="168">
        <v>6360.0</v>
      </c>
      <c r="F14" s="169">
        <v>7950.0</v>
      </c>
      <c r="G14" s="167">
        <v>3220.0</v>
      </c>
      <c r="H14" s="168">
        <v>6440.0</v>
      </c>
      <c r="I14" s="168">
        <v>9660.0</v>
      </c>
      <c r="J14" s="168">
        <v>12880.0</v>
      </c>
      <c r="K14" s="169">
        <v>16100.0</v>
      </c>
      <c r="L14" s="167">
        <v>2900.0</v>
      </c>
      <c r="M14" s="168">
        <v>5800.0</v>
      </c>
      <c r="N14" s="168">
        <v>8700.0</v>
      </c>
      <c r="O14" s="168">
        <v>11600.0</v>
      </c>
      <c r="P14" s="169">
        <v>14500.0</v>
      </c>
      <c r="Q14" s="167">
        <v>1910.0</v>
      </c>
      <c r="R14" s="168">
        <v>3820.0</v>
      </c>
      <c r="S14" s="168">
        <v>5730.0</v>
      </c>
      <c r="T14" s="168">
        <v>7640.0</v>
      </c>
      <c r="U14" s="169">
        <v>9550.0</v>
      </c>
    </row>
    <row r="15" ht="13.5" customHeight="1"/>
    <row r="16" ht="13.5" customHeight="1">
      <c r="B16" s="170" t="s">
        <v>120</v>
      </c>
      <c r="H16" s="171"/>
      <c r="I16" s="171"/>
      <c r="J16" s="171"/>
      <c r="K16" s="171"/>
    </row>
    <row r="17" ht="13.5" customHeight="1">
      <c r="A17" s="172" t="s">
        <v>121</v>
      </c>
      <c r="B17" s="173" t="s">
        <v>8</v>
      </c>
      <c r="C17" s="174" t="s">
        <v>122</v>
      </c>
      <c r="D17" s="173" t="s">
        <v>8</v>
      </c>
      <c r="E17" s="174" t="s">
        <v>122</v>
      </c>
      <c r="F17" s="173" t="s">
        <v>8</v>
      </c>
      <c r="G17" s="174" t="s">
        <v>122</v>
      </c>
    </row>
    <row r="18" ht="13.5" customHeight="1">
      <c r="A18" s="172" t="s">
        <v>123</v>
      </c>
      <c r="B18" s="175">
        <v>100000.0</v>
      </c>
      <c r="C18" s="176">
        <v>100000.0</v>
      </c>
      <c r="D18" s="175">
        <v>300000.0</v>
      </c>
      <c r="E18" s="176">
        <v>300000.0</v>
      </c>
      <c r="F18" s="175">
        <v>500000.0</v>
      </c>
      <c r="G18" s="176">
        <v>500000.0</v>
      </c>
    </row>
    <row r="19" ht="13.5" customHeight="1">
      <c r="A19" s="163" t="s">
        <v>109</v>
      </c>
      <c r="B19" s="177">
        <v>190.0</v>
      </c>
      <c r="C19" s="178">
        <v>170.0</v>
      </c>
      <c r="D19" s="177">
        <v>570.0</v>
      </c>
      <c r="E19" s="178">
        <v>520.0</v>
      </c>
      <c r="F19" s="177">
        <v>950.0</v>
      </c>
      <c r="G19" s="178">
        <v>870.0</v>
      </c>
    </row>
    <row r="20" ht="13.5" customHeight="1">
      <c r="A20" s="156" t="s">
        <v>110</v>
      </c>
      <c r="B20" s="177">
        <v>220.0</v>
      </c>
      <c r="C20" s="178">
        <v>190.0</v>
      </c>
      <c r="D20" s="177">
        <v>670.0</v>
      </c>
      <c r="E20" s="178">
        <v>570.0</v>
      </c>
      <c r="F20" s="177">
        <v>1110.0</v>
      </c>
      <c r="G20" s="178">
        <v>960.0</v>
      </c>
    </row>
    <row r="21" ht="13.5" customHeight="1">
      <c r="A21" s="163" t="s">
        <v>111</v>
      </c>
      <c r="B21" s="177">
        <v>240.0</v>
      </c>
      <c r="C21" s="178">
        <v>230.0</v>
      </c>
      <c r="D21" s="177">
        <v>710.0</v>
      </c>
      <c r="E21" s="178">
        <v>700.0</v>
      </c>
      <c r="F21" s="177">
        <v>1180.0</v>
      </c>
      <c r="G21" s="178">
        <v>1170.0</v>
      </c>
    </row>
    <row r="22" ht="13.5" customHeight="1">
      <c r="A22" s="156" t="s">
        <v>112</v>
      </c>
      <c r="B22" s="177">
        <v>270.0</v>
      </c>
      <c r="C22" s="178">
        <v>310.0</v>
      </c>
      <c r="D22" s="177">
        <v>810.0</v>
      </c>
      <c r="E22" s="178">
        <v>940.0</v>
      </c>
      <c r="F22" s="177">
        <v>1350.0</v>
      </c>
      <c r="G22" s="178">
        <v>1560.0</v>
      </c>
    </row>
    <row r="23" ht="13.5" customHeight="1">
      <c r="A23" s="163" t="s">
        <v>113</v>
      </c>
      <c r="B23" s="177">
        <v>350.0</v>
      </c>
      <c r="C23" s="178">
        <v>450.0</v>
      </c>
      <c r="D23" s="177">
        <v>1060.0</v>
      </c>
      <c r="E23" s="178">
        <v>1360.0</v>
      </c>
      <c r="F23" s="177">
        <v>1770.0</v>
      </c>
      <c r="G23" s="178">
        <v>2270.0</v>
      </c>
    </row>
    <row r="24" ht="13.5" customHeight="1">
      <c r="A24" s="156" t="s">
        <v>114</v>
      </c>
      <c r="B24" s="177">
        <v>450.0</v>
      </c>
      <c r="C24" s="178">
        <v>640.0</v>
      </c>
      <c r="D24" s="177">
        <v>1360.0</v>
      </c>
      <c r="E24" s="178">
        <v>1920.0</v>
      </c>
      <c r="F24" s="177">
        <v>2260.0</v>
      </c>
      <c r="G24" s="178">
        <v>3200.0</v>
      </c>
    </row>
    <row r="25" ht="13.5" customHeight="1">
      <c r="A25" s="163" t="s">
        <v>115</v>
      </c>
      <c r="B25" s="177">
        <v>700.0</v>
      </c>
      <c r="C25" s="178">
        <v>820.0</v>
      </c>
      <c r="D25" s="177">
        <v>2100.0</v>
      </c>
      <c r="E25" s="178">
        <v>2470.0</v>
      </c>
      <c r="F25" s="177">
        <v>3510.0</v>
      </c>
      <c r="G25" s="178">
        <v>4110.0</v>
      </c>
    </row>
    <row r="26" ht="13.5" customHeight="1">
      <c r="A26" s="156" t="s">
        <v>116</v>
      </c>
      <c r="B26" s="177">
        <v>1070.0</v>
      </c>
      <c r="C26" s="178">
        <v>1030.0</v>
      </c>
      <c r="D26" s="177">
        <v>3200.0</v>
      </c>
      <c r="E26" s="178">
        <v>3100.0</v>
      </c>
      <c r="F26" s="177">
        <v>5330.0</v>
      </c>
      <c r="G26" s="178">
        <v>5170.0</v>
      </c>
    </row>
    <row r="27" ht="13.5" customHeight="1">
      <c r="A27" s="163" t="s">
        <v>117</v>
      </c>
      <c r="B27" s="177">
        <v>1640.0</v>
      </c>
      <c r="C27" s="178">
        <v>1240.0</v>
      </c>
      <c r="D27" s="177">
        <v>4910.0</v>
      </c>
      <c r="E27" s="178">
        <v>3710.0</v>
      </c>
      <c r="F27" s="177">
        <v>8180.0</v>
      </c>
      <c r="G27" s="178">
        <v>6190.0</v>
      </c>
    </row>
    <row r="28" ht="13.5" customHeight="1">
      <c r="A28" s="156" t="s">
        <v>118</v>
      </c>
      <c r="B28" s="177">
        <v>2530.0</v>
      </c>
      <c r="C28" s="178">
        <v>1570.0</v>
      </c>
      <c r="D28" s="177">
        <v>7590.0</v>
      </c>
      <c r="E28" s="178">
        <v>4700.0</v>
      </c>
      <c r="F28" s="177">
        <v>12660.0</v>
      </c>
      <c r="G28" s="178">
        <v>7840.0</v>
      </c>
    </row>
    <row r="29" ht="13.5" customHeight="1">
      <c r="A29" s="163" t="s">
        <v>119</v>
      </c>
      <c r="B29" s="179">
        <v>3820.0</v>
      </c>
      <c r="C29" s="180">
        <v>2100.0</v>
      </c>
      <c r="D29" s="179">
        <v>11450.0</v>
      </c>
      <c r="E29" s="180">
        <v>6290.0</v>
      </c>
      <c r="F29" s="179">
        <v>19090.0</v>
      </c>
      <c r="G29" s="180">
        <v>10490.0</v>
      </c>
    </row>
    <row r="30" ht="13.5" customHeight="1"/>
    <row r="31" ht="13.5" customHeight="1">
      <c r="B31" s="170" t="s">
        <v>124</v>
      </c>
    </row>
    <row r="32" ht="13.5" customHeight="1">
      <c r="A32" s="172" t="s">
        <v>121</v>
      </c>
      <c r="B32" s="173" t="s">
        <v>8</v>
      </c>
      <c r="C32" s="181" t="s">
        <v>8</v>
      </c>
      <c r="D32" s="181" t="s">
        <v>8</v>
      </c>
      <c r="E32" s="182" t="s">
        <v>8</v>
      </c>
      <c r="F32" s="183" t="s">
        <v>122</v>
      </c>
      <c r="G32" s="184" t="s">
        <v>122</v>
      </c>
      <c r="H32" s="184" t="s">
        <v>122</v>
      </c>
      <c r="I32" s="174" t="s">
        <v>122</v>
      </c>
    </row>
    <row r="33" ht="13.5" customHeight="1">
      <c r="A33" s="172" t="s">
        <v>123</v>
      </c>
      <c r="B33" s="185" t="s">
        <v>125</v>
      </c>
      <c r="C33" s="186" t="s">
        <v>126</v>
      </c>
      <c r="D33" s="186" t="s">
        <v>127</v>
      </c>
      <c r="E33" s="187" t="s">
        <v>128</v>
      </c>
      <c r="F33" s="185" t="s">
        <v>125</v>
      </c>
      <c r="G33" s="186" t="s">
        <v>126</v>
      </c>
      <c r="H33" s="186" t="s">
        <v>127</v>
      </c>
      <c r="I33" s="187" t="s">
        <v>128</v>
      </c>
    </row>
    <row r="34" ht="13.5" customHeight="1">
      <c r="A34" s="188" t="s">
        <v>129</v>
      </c>
      <c r="B34" s="189">
        <v>213.0</v>
      </c>
      <c r="C34" s="190">
        <v>426.0</v>
      </c>
      <c r="D34" s="190">
        <v>639.0</v>
      </c>
      <c r="E34" s="191">
        <v>852.0</v>
      </c>
      <c r="F34" s="189">
        <v>143.0</v>
      </c>
      <c r="G34" s="190">
        <v>286.0</v>
      </c>
      <c r="H34" s="190">
        <v>429.0</v>
      </c>
      <c r="I34" s="191">
        <v>572.0</v>
      </c>
    </row>
    <row r="35" ht="13.5" customHeight="1">
      <c r="A35" s="156" t="s">
        <v>111</v>
      </c>
      <c r="B35" s="160">
        <v>226.0</v>
      </c>
      <c r="C35" s="161">
        <v>452.0</v>
      </c>
      <c r="D35" s="161">
        <v>678.0</v>
      </c>
      <c r="E35" s="162">
        <v>904.0</v>
      </c>
      <c r="F35" s="160">
        <v>185.0</v>
      </c>
      <c r="G35" s="161">
        <v>370.0</v>
      </c>
      <c r="H35" s="161">
        <v>555.0</v>
      </c>
      <c r="I35" s="162">
        <v>740.0</v>
      </c>
    </row>
    <row r="36" ht="13.5" customHeight="1">
      <c r="A36" s="188" t="s">
        <v>112</v>
      </c>
      <c r="B36" s="189">
        <v>264.0</v>
      </c>
      <c r="C36" s="190">
        <v>528.0</v>
      </c>
      <c r="D36" s="190">
        <v>792.0</v>
      </c>
      <c r="E36" s="191">
        <v>1056.0</v>
      </c>
      <c r="F36" s="189">
        <v>254.0</v>
      </c>
      <c r="G36" s="190">
        <v>508.0</v>
      </c>
      <c r="H36" s="190">
        <v>762.0</v>
      </c>
      <c r="I36" s="191">
        <v>1016.0</v>
      </c>
    </row>
    <row r="37" ht="13.5" customHeight="1">
      <c r="A37" s="156" t="s">
        <v>113</v>
      </c>
      <c r="B37" s="160">
        <v>328.0</v>
      </c>
      <c r="C37" s="161">
        <v>656.0</v>
      </c>
      <c r="D37" s="161">
        <v>984.0</v>
      </c>
      <c r="E37" s="162">
        <v>1312.0</v>
      </c>
      <c r="F37" s="160">
        <v>362.0</v>
      </c>
      <c r="G37" s="161">
        <v>724.0</v>
      </c>
      <c r="H37" s="161">
        <v>1086.0</v>
      </c>
      <c r="I37" s="162">
        <v>1448.0</v>
      </c>
    </row>
    <row r="38" ht="13.5" customHeight="1">
      <c r="A38" s="188" t="s">
        <v>114</v>
      </c>
      <c r="B38" s="189">
        <v>454.0</v>
      </c>
      <c r="C38" s="190">
        <v>908.0</v>
      </c>
      <c r="D38" s="190">
        <v>1362.0</v>
      </c>
      <c r="E38" s="191">
        <v>1816.0</v>
      </c>
      <c r="F38" s="189">
        <v>545.0</v>
      </c>
      <c r="G38" s="190">
        <v>1090.0</v>
      </c>
      <c r="H38" s="190">
        <v>1635.0</v>
      </c>
      <c r="I38" s="191">
        <v>2180.0</v>
      </c>
    </row>
    <row r="39" ht="13.5" customHeight="1">
      <c r="A39" s="156" t="s">
        <v>115</v>
      </c>
      <c r="B39" s="160">
        <v>594.0</v>
      </c>
      <c r="C39" s="161">
        <v>1188.0</v>
      </c>
      <c r="D39" s="161">
        <v>1782.0</v>
      </c>
      <c r="E39" s="162">
        <v>2376.0</v>
      </c>
      <c r="F39" s="160">
        <v>706.0</v>
      </c>
      <c r="G39" s="161">
        <v>1412.0</v>
      </c>
      <c r="H39" s="161">
        <v>2118.0</v>
      </c>
      <c r="I39" s="162">
        <v>2824.0</v>
      </c>
    </row>
    <row r="40" ht="13.5" customHeight="1">
      <c r="A40" s="188" t="s">
        <v>116</v>
      </c>
      <c r="B40" s="189">
        <v>674.0</v>
      </c>
      <c r="C40" s="190">
        <v>1348.0</v>
      </c>
      <c r="D40" s="190">
        <v>2022.0</v>
      </c>
      <c r="E40" s="191">
        <v>2696.0</v>
      </c>
      <c r="F40" s="189">
        <v>748.0</v>
      </c>
      <c r="G40" s="190">
        <v>1496.0</v>
      </c>
      <c r="H40" s="190">
        <v>2244.0</v>
      </c>
      <c r="I40" s="191">
        <v>2992.0</v>
      </c>
    </row>
    <row r="41" ht="13.5" customHeight="1">
      <c r="A41" s="156" t="s">
        <v>117</v>
      </c>
      <c r="B41" s="192">
        <v>691.0</v>
      </c>
      <c r="C41" s="193">
        <v>1382.0</v>
      </c>
      <c r="D41" s="193">
        <v>2073.0</v>
      </c>
      <c r="E41" s="194">
        <v>2764.0</v>
      </c>
      <c r="F41" s="192">
        <v>691.0</v>
      </c>
      <c r="G41" s="193">
        <v>1382.0</v>
      </c>
      <c r="H41" s="193">
        <v>2073.0</v>
      </c>
      <c r="I41" s="194">
        <v>2764.0</v>
      </c>
    </row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B1:F1"/>
    <mergeCell ref="G1:K1"/>
    <mergeCell ref="L1:P1"/>
    <mergeCell ref="Q1:U1"/>
    <mergeCell ref="B16:G16"/>
    <mergeCell ref="B31:G31"/>
  </mergeCells>
  <printOptions/>
  <pageMargins bottom="1.0" footer="0.0" header="0.0" left="0.75" right="0.75" top="1.0"/>
  <pageSetup orientation="landscape"/>
  <drawing r:id="rId1"/>
</worksheet>
</file>